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035" windowHeight="13035"/>
  </bookViews>
  <sheets>
    <sheet name="Todo" sheetId="2" r:id="rId1"/>
  </sheets>
  <definedNames>
    <definedName name="_xlnm._FilterDatabase" localSheetId="0" hidden="1">Todo!$A$1:$AL$365</definedName>
  </definedNames>
  <calcPr calcId="145621"/>
</workbook>
</file>

<file path=xl/calcChain.xml><?xml version="1.0" encoding="utf-8"?>
<calcChain xmlns="http://schemas.openxmlformats.org/spreadsheetml/2006/main">
  <c r="AL181" i="2" l="1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80" i="2"/>
  <c r="AJ181" i="2"/>
  <c r="AJ182" i="2"/>
  <c r="AJ183" i="2"/>
  <c r="AJ184" i="2"/>
  <c r="AJ185" i="2"/>
  <c r="AJ186" i="2"/>
  <c r="AJ187" i="2"/>
  <c r="AJ188" i="2"/>
  <c r="AJ189" i="2"/>
  <c r="AJ190" i="2"/>
  <c r="AJ191" i="2"/>
  <c r="AJ192" i="2"/>
  <c r="AJ193" i="2"/>
  <c r="AJ194" i="2"/>
  <c r="AJ195" i="2"/>
  <c r="AJ196" i="2"/>
  <c r="AJ197" i="2"/>
  <c r="AJ198" i="2"/>
  <c r="AJ180" i="2"/>
  <c r="AL35" i="2"/>
  <c r="AL36" i="2"/>
  <c r="AL37" i="2"/>
  <c r="AL38" i="2"/>
  <c r="AL39" i="2"/>
  <c r="AL40" i="2"/>
  <c r="AL41" i="2"/>
  <c r="AL42" i="2"/>
  <c r="AL43" i="2"/>
  <c r="AL34" i="2"/>
  <c r="AK35" i="2"/>
  <c r="AK36" i="2"/>
  <c r="AK37" i="2"/>
  <c r="AK38" i="2"/>
  <c r="AK39" i="2"/>
  <c r="AK40" i="2"/>
  <c r="AK41" i="2"/>
  <c r="AK42" i="2"/>
  <c r="AK43" i="2"/>
  <c r="AJ35" i="2"/>
  <c r="AJ36" i="2"/>
  <c r="AJ37" i="2"/>
  <c r="AJ38" i="2"/>
  <c r="AJ39" i="2"/>
  <c r="AJ40" i="2"/>
  <c r="AJ41" i="2"/>
  <c r="AJ42" i="2"/>
  <c r="AJ43" i="2"/>
  <c r="AJ34" i="2"/>
  <c r="AK34" i="2"/>
  <c r="H199" i="2"/>
  <c r="I199" i="2"/>
  <c r="J199" i="2"/>
  <c r="K199" i="2" s="1"/>
  <c r="O199" i="2"/>
  <c r="Q199" i="2"/>
  <c r="R199" i="2" s="1"/>
  <c r="W199" i="2"/>
  <c r="X199" i="2"/>
  <c r="Y199" i="2"/>
  <c r="Z199" i="2" s="1"/>
  <c r="AE199" i="2"/>
  <c r="AF199" i="2"/>
  <c r="AG199" i="2"/>
  <c r="AH199" i="2" s="1"/>
  <c r="AG2" i="2"/>
  <c r="AI199" i="2" l="1"/>
  <c r="AL199" i="2"/>
  <c r="AA199" i="2"/>
  <c r="AJ199" i="2"/>
  <c r="S199" i="2"/>
  <c r="P199" i="2"/>
  <c r="L199" i="2"/>
  <c r="T199" i="2"/>
  <c r="AB199" i="2"/>
  <c r="AK199" i="2"/>
  <c r="Z107" i="2"/>
  <c r="AG3" i="2" l="1"/>
  <c r="AH3" i="2" s="1"/>
  <c r="AG4" i="2"/>
  <c r="AH4" i="2" s="1"/>
  <c r="AG5" i="2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H12" i="2" s="1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0" i="2"/>
  <c r="AH20" i="2" s="1"/>
  <c r="AG21" i="2"/>
  <c r="AH21" i="2" s="1"/>
  <c r="AG22" i="2"/>
  <c r="AH22" i="2" s="1"/>
  <c r="AG23" i="2"/>
  <c r="AH23" i="2" s="1"/>
  <c r="AG24" i="2"/>
  <c r="AH24" i="2" s="1"/>
  <c r="AG25" i="2"/>
  <c r="AH25" i="2" s="1"/>
  <c r="AG26" i="2"/>
  <c r="AH26" i="2" s="1"/>
  <c r="AG27" i="2"/>
  <c r="AH27" i="2" s="1"/>
  <c r="AG28" i="2"/>
  <c r="AH28" i="2" s="1"/>
  <c r="AG29" i="2"/>
  <c r="AG30" i="2"/>
  <c r="AH30" i="2" s="1"/>
  <c r="AG31" i="2"/>
  <c r="AG32" i="2"/>
  <c r="AH32" i="2" s="1"/>
  <c r="AG33" i="2"/>
  <c r="AH33" i="2" s="1"/>
  <c r="AG44" i="2"/>
  <c r="AH44" i="2" s="1"/>
  <c r="AG45" i="2"/>
  <c r="AH45" i="2" s="1"/>
  <c r="AG46" i="2"/>
  <c r="AH46" i="2" s="1"/>
  <c r="AG47" i="2"/>
  <c r="AH47" i="2" s="1"/>
  <c r="AG48" i="2"/>
  <c r="AH48" i="2" s="1"/>
  <c r="AG49" i="2"/>
  <c r="AH49" i="2" s="1"/>
  <c r="AG50" i="2"/>
  <c r="AH50" i="2" s="1"/>
  <c r="AG51" i="2"/>
  <c r="AH51" i="2" s="1"/>
  <c r="AG52" i="2"/>
  <c r="AH52" i="2" s="1"/>
  <c r="AG53" i="2"/>
  <c r="AH53" i="2" s="1"/>
  <c r="AG54" i="2"/>
  <c r="AH54" i="2" s="1"/>
  <c r="AG55" i="2"/>
  <c r="AH55" i="2" s="1"/>
  <c r="AG56" i="2"/>
  <c r="AH56" i="2" s="1"/>
  <c r="AG57" i="2"/>
  <c r="AH57" i="2" s="1"/>
  <c r="AG58" i="2"/>
  <c r="AH58" i="2" s="1"/>
  <c r="AG59" i="2"/>
  <c r="AH59" i="2" s="1"/>
  <c r="AG60" i="2"/>
  <c r="AH60" i="2" s="1"/>
  <c r="AG61" i="2"/>
  <c r="AH61" i="2" s="1"/>
  <c r="AG62" i="2"/>
  <c r="AH62" i="2" s="1"/>
  <c r="AG63" i="2"/>
  <c r="AH63" i="2" s="1"/>
  <c r="AG64" i="2"/>
  <c r="AH64" i="2" s="1"/>
  <c r="AG65" i="2"/>
  <c r="AH65" i="2" s="1"/>
  <c r="AG66" i="2"/>
  <c r="AH66" i="2" s="1"/>
  <c r="AG67" i="2"/>
  <c r="AH67" i="2" s="1"/>
  <c r="AG68" i="2"/>
  <c r="AH68" i="2" s="1"/>
  <c r="AG69" i="2"/>
  <c r="AH69" i="2" s="1"/>
  <c r="AG70" i="2"/>
  <c r="AH70" i="2" s="1"/>
  <c r="AG71" i="2"/>
  <c r="AH71" i="2" s="1"/>
  <c r="AG72" i="2"/>
  <c r="AH72" i="2" s="1"/>
  <c r="AG73" i="2"/>
  <c r="AH73" i="2" s="1"/>
  <c r="AG74" i="2"/>
  <c r="AH74" i="2" s="1"/>
  <c r="AG75" i="2"/>
  <c r="AH75" i="2" s="1"/>
  <c r="AG76" i="2"/>
  <c r="AH76" i="2" s="1"/>
  <c r="AG77" i="2"/>
  <c r="AH77" i="2" s="1"/>
  <c r="AG78" i="2"/>
  <c r="AH78" i="2" s="1"/>
  <c r="AG79" i="2"/>
  <c r="AH79" i="2" s="1"/>
  <c r="AG80" i="2"/>
  <c r="AH80" i="2" s="1"/>
  <c r="AG81" i="2"/>
  <c r="AH81" i="2" s="1"/>
  <c r="AG82" i="2"/>
  <c r="AH82" i="2" s="1"/>
  <c r="AG83" i="2"/>
  <c r="AH83" i="2" s="1"/>
  <c r="AG84" i="2"/>
  <c r="AH84" i="2" s="1"/>
  <c r="AG85" i="2"/>
  <c r="AH85" i="2" s="1"/>
  <c r="AG86" i="2"/>
  <c r="AH86" i="2" s="1"/>
  <c r="AG87" i="2"/>
  <c r="AH87" i="2" s="1"/>
  <c r="AG88" i="2"/>
  <c r="AH88" i="2" s="1"/>
  <c r="AG89" i="2"/>
  <c r="AH89" i="2" s="1"/>
  <c r="AG90" i="2"/>
  <c r="AH90" i="2" s="1"/>
  <c r="AG91" i="2"/>
  <c r="AH91" i="2" s="1"/>
  <c r="AG92" i="2"/>
  <c r="AH92" i="2" s="1"/>
  <c r="AG93" i="2"/>
  <c r="AH93" i="2" s="1"/>
  <c r="AG94" i="2"/>
  <c r="AH94" i="2" s="1"/>
  <c r="AG95" i="2"/>
  <c r="AH95" i="2" s="1"/>
  <c r="AG96" i="2"/>
  <c r="AH96" i="2" s="1"/>
  <c r="AG97" i="2"/>
  <c r="AH97" i="2" s="1"/>
  <c r="AG98" i="2"/>
  <c r="AH98" i="2" s="1"/>
  <c r="AG99" i="2"/>
  <c r="AH99" i="2" s="1"/>
  <c r="AG100" i="2"/>
  <c r="AH100" i="2" s="1"/>
  <c r="AG101" i="2"/>
  <c r="AH101" i="2" s="1"/>
  <c r="AG102" i="2"/>
  <c r="AH102" i="2" s="1"/>
  <c r="AG103" i="2"/>
  <c r="AH103" i="2" s="1"/>
  <c r="AG104" i="2"/>
  <c r="AH104" i="2" s="1"/>
  <c r="AG105" i="2"/>
  <c r="AH105" i="2" s="1"/>
  <c r="AG106" i="2"/>
  <c r="AH106" i="2" s="1"/>
  <c r="AG107" i="2"/>
  <c r="AH107" i="2" s="1"/>
  <c r="AG108" i="2"/>
  <c r="AH108" i="2" s="1"/>
  <c r="AG109" i="2"/>
  <c r="AH109" i="2" s="1"/>
  <c r="AG110" i="2"/>
  <c r="AH110" i="2" s="1"/>
  <c r="AG111" i="2"/>
  <c r="AH111" i="2" s="1"/>
  <c r="AJ111" i="2" s="1"/>
  <c r="AG112" i="2"/>
  <c r="AH112" i="2" s="1"/>
  <c r="AG113" i="2"/>
  <c r="AH113" i="2" s="1"/>
  <c r="AG114" i="2"/>
  <c r="AH114" i="2" s="1"/>
  <c r="AG115" i="2"/>
  <c r="AH115" i="2" s="1"/>
  <c r="AG116" i="2"/>
  <c r="AH116" i="2" s="1"/>
  <c r="AG117" i="2"/>
  <c r="AH117" i="2" s="1"/>
  <c r="AG118" i="2"/>
  <c r="AH118" i="2" s="1"/>
  <c r="AG119" i="2"/>
  <c r="AG120" i="2"/>
  <c r="AH120" i="2" s="1"/>
  <c r="AG121" i="2"/>
  <c r="AH121" i="2" s="1"/>
  <c r="AG122" i="2"/>
  <c r="AH122" i="2" s="1"/>
  <c r="AG123" i="2"/>
  <c r="AH123" i="2" s="1"/>
  <c r="AG124" i="2"/>
  <c r="AG125" i="2"/>
  <c r="AH125" i="2" s="1"/>
  <c r="AG126" i="2"/>
  <c r="AH126" i="2" s="1"/>
  <c r="AG127" i="2"/>
  <c r="AH127" i="2" s="1"/>
  <c r="AG128" i="2"/>
  <c r="AH128" i="2" s="1"/>
  <c r="AG129" i="2"/>
  <c r="AH129" i="2" s="1"/>
  <c r="AG130" i="2"/>
  <c r="AH130" i="2" s="1"/>
  <c r="AG131" i="2"/>
  <c r="AH131" i="2" s="1"/>
  <c r="AG132" i="2"/>
  <c r="AH132" i="2" s="1"/>
  <c r="AG133" i="2"/>
  <c r="AH133" i="2" s="1"/>
  <c r="AG134" i="2"/>
  <c r="AH134" i="2" s="1"/>
  <c r="AG135" i="2"/>
  <c r="AH135" i="2" s="1"/>
  <c r="AG136" i="2"/>
  <c r="AH136" i="2" s="1"/>
  <c r="AG137" i="2"/>
  <c r="AH137" i="2" s="1"/>
  <c r="AG138" i="2"/>
  <c r="AH138" i="2" s="1"/>
  <c r="AG139" i="2"/>
  <c r="AH139" i="2" s="1"/>
  <c r="AG140" i="2"/>
  <c r="AH140" i="2" s="1"/>
  <c r="AG141" i="2"/>
  <c r="AH141" i="2" s="1"/>
  <c r="AG142" i="2"/>
  <c r="AH142" i="2" s="1"/>
  <c r="AG143" i="2"/>
  <c r="AH143" i="2" s="1"/>
  <c r="AG144" i="2"/>
  <c r="AH144" i="2" s="1"/>
  <c r="AG145" i="2"/>
  <c r="AH145" i="2" s="1"/>
  <c r="AG146" i="2"/>
  <c r="AH146" i="2" s="1"/>
  <c r="AG147" i="2"/>
  <c r="AH147" i="2" s="1"/>
  <c r="AG148" i="2"/>
  <c r="AH148" i="2" s="1"/>
  <c r="AG149" i="2"/>
  <c r="AH149" i="2" s="1"/>
  <c r="AG150" i="2"/>
  <c r="AH150" i="2" s="1"/>
  <c r="AG151" i="2"/>
  <c r="AH151" i="2" s="1"/>
  <c r="AG152" i="2"/>
  <c r="AH152" i="2" s="1"/>
  <c r="AG153" i="2"/>
  <c r="AH153" i="2" s="1"/>
  <c r="AG154" i="2"/>
  <c r="AH154" i="2" s="1"/>
  <c r="AG155" i="2"/>
  <c r="AH155" i="2" s="1"/>
  <c r="AG156" i="2"/>
  <c r="AH156" i="2" s="1"/>
  <c r="AG157" i="2"/>
  <c r="AH157" i="2" s="1"/>
  <c r="AG158" i="2"/>
  <c r="AH158" i="2" s="1"/>
  <c r="AG159" i="2"/>
  <c r="AH159" i="2" s="1"/>
  <c r="AG160" i="2"/>
  <c r="AH160" i="2" s="1"/>
  <c r="AG161" i="2"/>
  <c r="AH161" i="2" s="1"/>
  <c r="AG162" i="2"/>
  <c r="AH162" i="2" s="1"/>
  <c r="AG163" i="2"/>
  <c r="AH163" i="2" s="1"/>
  <c r="AG164" i="2"/>
  <c r="AH164" i="2" s="1"/>
  <c r="AG165" i="2"/>
  <c r="AH165" i="2" s="1"/>
  <c r="AG166" i="2"/>
  <c r="AH166" i="2" s="1"/>
  <c r="AG167" i="2"/>
  <c r="AH167" i="2" s="1"/>
  <c r="AG168" i="2"/>
  <c r="AH168" i="2" s="1"/>
  <c r="AG169" i="2"/>
  <c r="AH169" i="2" s="1"/>
  <c r="AG170" i="2"/>
  <c r="AH170" i="2" s="1"/>
  <c r="AG171" i="2"/>
  <c r="AH171" i="2" s="1"/>
  <c r="AG172" i="2"/>
  <c r="AH172" i="2" s="1"/>
  <c r="AG173" i="2"/>
  <c r="AH173" i="2" s="1"/>
  <c r="AG174" i="2"/>
  <c r="AH174" i="2" s="1"/>
  <c r="AG175" i="2"/>
  <c r="AH175" i="2" s="1"/>
  <c r="AJ175" i="2" s="1"/>
  <c r="AG176" i="2"/>
  <c r="AH176" i="2" s="1"/>
  <c r="AG177" i="2"/>
  <c r="AG178" i="2"/>
  <c r="AH178" i="2" s="1"/>
  <c r="AG179" i="2"/>
  <c r="AH179" i="2" s="1"/>
  <c r="AG200" i="2"/>
  <c r="AH200" i="2" s="1"/>
  <c r="AG201" i="2"/>
  <c r="AH201" i="2" s="1"/>
  <c r="AG202" i="2"/>
  <c r="AH202" i="2" s="1"/>
  <c r="AG203" i="2"/>
  <c r="AH203" i="2" s="1"/>
  <c r="AG204" i="2"/>
  <c r="AH204" i="2" s="1"/>
  <c r="AG205" i="2"/>
  <c r="AH205" i="2" s="1"/>
  <c r="AG206" i="2"/>
  <c r="AH206" i="2" s="1"/>
  <c r="AG207" i="2"/>
  <c r="AH207" i="2" s="1"/>
  <c r="AG208" i="2"/>
  <c r="AH208" i="2" s="1"/>
  <c r="AG209" i="2"/>
  <c r="AH209" i="2" s="1"/>
  <c r="AG210" i="2"/>
  <c r="AH210" i="2" s="1"/>
  <c r="AG211" i="2"/>
  <c r="AH211" i="2" s="1"/>
  <c r="AG212" i="2"/>
  <c r="AH212" i="2" s="1"/>
  <c r="AG213" i="2"/>
  <c r="AH213" i="2" s="1"/>
  <c r="AG214" i="2"/>
  <c r="AH214" i="2" s="1"/>
  <c r="AG215" i="2"/>
  <c r="AH215" i="2" s="1"/>
  <c r="AG216" i="2"/>
  <c r="AH216" i="2" s="1"/>
  <c r="AG217" i="2"/>
  <c r="AH217" i="2" s="1"/>
  <c r="AG218" i="2"/>
  <c r="AH218" i="2" s="1"/>
  <c r="AG219" i="2"/>
  <c r="AH219" i="2" s="1"/>
  <c r="AG220" i="2"/>
  <c r="AH220" i="2" s="1"/>
  <c r="AG221" i="2"/>
  <c r="AH221" i="2" s="1"/>
  <c r="AG222" i="2"/>
  <c r="AH222" i="2" s="1"/>
  <c r="AG223" i="2"/>
  <c r="AH223" i="2" s="1"/>
  <c r="AG224" i="2"/>
  <c r="AH224" i="2" s="1"/>
  <c r="AG225" i="2"/>
  <c r="AH225" i="2" s="1"/>
  <c r="AG226" i="2"/>
  <c r="AH226" i="2" s="1"/>
  <c r="AG227" i="2"/>
  <c r="AH227" i="2" s="1"/>
  <c r="AG228" i="2"/>
  <c r="AH228" i="2" s="1"/>
  <c r="AJ228" i="2" s="1"/>
  <c r="AG229" i="2"/>
  <c r="AH229" i="2" s="1"/>
  <c r="AG230" i="2"/>
  <c r="AH230" i="2" s="1"/>
  <c r="AG231" i="2"/>
  <c r="AH231" i="2" s="1"/>
  <c r="AG232" i="2"/>
  <c r="AH232" i="2" s="1"/>
  <c r="AG233" i="2"/>
  <c r="AH233" i="2" s="1"/>
  <c r="AG234" i="2"/>
  <c r="AH234" i="2" s="1"/>
  <c r="AG235" i="2"/>
  <c r="AH235" i="2" s="1"/>
  <c r="AG236" i="2"/>
  <c r="AH236" i="2" s="1"/>
  <c r="AG237" i="2"/>
  <c r="AH237" i="2" s="1"/>
  <c r="AG238" i="2"/>
  <c r="AH238" i="2" s="1"/>
  <c r="AG239" i="2"/>
  <c r="AH239" i="2" s="1"/>
  <c r="AG240" i="2"/>
  <c r="AH240" i="2" s="1"/>
  <c r="AG241" i="2"/>
  <c r="AH241" i="2" s="1"/>
  <c r="AG242" i="2"/>
  <c r="AH242" i="2" s="1"/>
  <c r="AG243" i="2"/>
  <c r="AH243" i="2" s="1"/>
  <c r="AG244" i="2"/>
  <c r="AH244" i="2" s="1"/>
  <c r="AG245" i="2"/>
  <c r="AH245" i="2" s="1"/>
  <c r="AG246" i="2"/>
  <c r="AH246" i="2" s="1"/>
  <c r="AG247" i="2"/>
  <c r="AH247" i="2" s="1"/>
  <c r="AG248" i="2"/>
  <c r="AH248" i="2" s="1"/>
  <c r="AG249" i="2"/>
  <c r="AH249" i="2" s="1"/>
  <c r="AG250" i="2"/>
  <c r="AG251" i="2"/>
  <c r="AH251" i="2" s="1"/>
  <c r="AG252" i="2"/>
  <c r="AH252" i="2" s="1"/>
  <c r="AG253" i="2"/>
  <c r="AH253" i="2" s="1"/>
  <c r="AG254" i="2"/>
  <c r="AH254" i="2" s="1"/>
  <c r="AG255" i="2"/>
  <c r="AH255" i="2" s="1"/>
  <c r="AG256" i="2"/>
  <c r="AG257" i="2"/>
  <c r="AH257" i="2" s="1"/>
  <c r="AG258" i="2"/>
  <c r="AH258" i="2" s="1"/>
  <c r="AG259" i="2"/>
  <c r="AH259" i="2" s="1"/>
  <c r="AG260" i="2"/>
  <c r="AH260" i="2" s="1"/>
  <c r="AG261" i="2"/>
  <c r="AH261" i="2" s="1"/>
  <c r="AG262" i="2"/>
  <c r="AH262" i="2" s="1"/>
  <c r="AG263" i="2"/>
  <c r="AH263" i="2" s="1"/>
  <c r="AG264" i="2"/>
  <c r="AH264" i="2" s="1"/>
  <c r="AG265" i="2"/>
  <c r="AH265" i="2" s="1"/>
  <c r="AG266" i="2"/>
  <c r="AH266" i="2" s="1"/>
  <c r="AG267" i="2"/>
  <c r="AH267" i="2" s="1"/>
  <c r="AG268" i="2"/>
  <c r="AH268" i="2" s="1"/>
  <c r="AG269" i="2"/>
  <c r="AH269" i="2" s="1"/>
  <c r="AG270" i="2"/>
  <c r="AH270" i="2" s="1"/>
  <c r="AG271" i="2"/>
  <c r="AH271" i="2" s="1"/>
  <c r="AG272" i="2"/>
  <c r="AH272" i="2" s="1"/>
  <c r="AG273" i="2"/>
  <c r="AG274" i="2"/>
  <c r="AH274" i="2" s="1"/>
  <c r="AG275" i="2"/>
  <c r="AH275" i="2" s="1"/>
  <c r="AG276" i="2"/>
  <c r="AH276" i="2" s="1"/>
  <c r="AG277" i="2"/>
  <c r="AH277" i="2" s="1"/>
  <c r="AJ277" i="2" s="1"/>
  <c r="AG278" i="2"/>
  <c r="AH278" i="2" s="1"/>
  <c r="AJ278" i="2" s="1"/>
  <c r="AG279" i="2"/>
  <c r="AH279" i="2" s="1"/>
  <c r="AG280" i="2"/>
  <c r="AH280" i="2" s="1"/>
  <c r="AG281" i="2"/>
  <c r="AH281" i="2" s="1"/>
  <c r="AG282" i="2"/>
  <c r="AH282" i="2" s="1"/>
  <c r="AG283" i="2"/>
  <c r="AH283" i="2" s="1"/>
  <c r="AG284" i="2"/>
  <c r="AG285" i="2"/>
  <c r="AG286" i="2"/>
  <c r="AH286" i="2" s="1"/>
  <c r="AG287" i="2"/>
  <c r="AH287" i="2" s="1"/>
  <c r="AG288" i="2"/>
  <c r="AH288" i="2" s="1"/>
  <c r="AG289" i="2"/>
  <c r="AH289" i="2" s="1"/>
  <c r="AG290" i="2"/>
  <c r="AH290" i="2" s="1"/>
  <c r="AG291" i="2"/>
  <c r="AH291" i="2" s="1"/>
  <c r="AG292" i="2"/>
  <c r="AH292" i="2" s="1"/>
  <c r="AG293" i="2"/>
  <c r="AH293" i="2" s="1"/>
  <c r="AG294" i="2"/>
  <c r="AH294" i="2" s="1"/>
  <c r="AG295" i="2"/>
  <c r="AH295" i="2" s="1"/>
  <c r="AG296" i="2"/>
  <c r="AH296" i="2" s="1"/>
  <c r="AG297" i="2"/>
  <c r="AH297" i="2" s="1"/>
  <c r="AG298" i="2"/>
  <c r="AH298" i="2" s="1"/>
  <c r="AJ298" i="2" s="1"/>
  <c r="AG299" i="2"/>
  <c r="AG300" i="2"/>
  <c r="AH300" i="2" s="1"/>
  <c r="AG301" i="2"/>
  <c r="AH301" i="2" s="1"/>
  <c r="AG302" i="2"/>
  <c r="AH302" i="2" s="1"/>
  <c r="AG303" i="2"/>
  <c r="AH303" i="2" s="1"/>
  <c r="AG304" i="2"/>
  <c r="AH304" i="2" s="1"/>
  <c r="AG305" i="2"/>
  <c r="AH305" i="2" s="1"/>
  <c r="AG306" i="2"/>
  <c r="AH306" i="2" s="1"/>
  <c r="AG307" i="2"/>
  <c r="AH307" i="2" s="1"/>
  <c r="AG308" i="2"/>
  <c r="AH308" i="2" s="1"/>
  <c r="AG309" i="2"/>
  <c r="AH309" i="2" s="1"/>
  <c r="AG310" i="2"/>
  <c r="AH310" i="2" s="1"/>
  <c r="AG311" i="2"/>
  <c r="AH311" i="2" s="1"/>
  <c r="AG312" i="2"/>
  <c r="AH312" i="2" s="1"/>
  <c r="AG313" i="2"/>
  <c r="AH313" i="2" s="1"/>
  <c r="AG314" i="2"/>
  <c r="AH314" i="2" s="1"/>
  <c r="AG315" i="2"/>
  <c r="AH315" i="2" s="1"/>
  <c r="AG316" i="2"/>
  <c r="AH316" i="2" s="1"/>
  <c r="AG317" i="2"/>
  <c r="AH317" i="2" s="1"/>
  <c r="AG318" i="2"/>
  <c r="AH318" i="2" s="1"/>
  <c r="AG319" i="2"/>
  <c r="AH319" i="2" s="1"/>
  <c r="AG320" i="2"/>
  <c r="AH320" i="2" s="1"/>
  <c r="AG321" i="2"/>
  <c r="AH321" i="2" s="1"/>
  <c r="AG322" i="2"/>
  <c r="AH322" i="2" s="1"/>
  <c r="AJ322" i="2" s="1"/>
  <c r="AG323" i="2"/>
  <c r="AH323" i="2" s="1"/>
  <c r="AG324" i="2"/>
  <c r="AH324" i="2" s="1"/>
  <c r="AG325" i="2"/>
  <c r="AH325" i="2" s="1"/>
  <c r="AG326" i="2"/>
  <c r="AH326" i="2" s="1"/>
  <c r="AG327" i="2"/>
  <c r="AH327" i="2" s="1"/>
  <c r="AG328" i="2"/>
  <c r="AH328" i="2" s="1"/>
  <c r="AG329" i="2"/>
  <c r="AH329" i="2" s="1"/>
  <c r="AG330" i="2"/>
  <c r="AH330" i="2" s="1"/>
  <c r="AG331" i="2"/>
  <c r="AH331" i="2" s="1"/>
  <c r="AG332" i="2"/>
  <c r="AH332" i="2" s="1"/>
  <c r="AG333" i="2"/>
  <c r="AH333" i="2" s="1"/>
  <c r="AG334" i="2"/>
  <c r="AH334" i="2" s="1"/>
  <c r="AG335" i="2"/>
  <c r="AH335" i="2" s="1"/>
  <c r="AG336" i="2"/>
  <c r="AH336" i="2" s="1"/>
  <c r="AG337" i="2"/>
  <c r="AH337" i="2" s="1"/>
  <c r="AG338" i="2"/>
  <c r="AH338" i="2" s="1"/>
  <c r="AG339" i="2"/>
  <c r="AH339" i="2" s="1"/>
  <c r="AG340" i="2"/>
  <c r="AH340" i="2" s="1"/>
  <c r="AG341" i="2"/>
  <c r="AH341" i="2" s="1"/>
  <c r="AG342" i="2"/>
  <c r="AH342" i="2" s="1"/>
  <c r="AG343" i="2"/>
  <c r="AH343" i="2" s="1"/>
  <c r="AG344" i="2"/>
  <c r="AH344" i="2" s="1"/>
  <c r="AG345" i="2"/>
  <c r="AH345" i="2" s="1"/>
  <c r="AG346" i="2"/>
  <c r="AH346" i="2" s="1"/>
  <c r="AG347" i="2"/>
  <c r="AH347" i="2" s="1"/>
  <c r="AG348" i="2"/>
  <c r="AH348" i="2" s="1"/>
  <c r="AG349" i="2"/>
  <c r="AH349" i="2" s="1"/>
  <c r="AG350" i="2"/>
  <c r="AH350" i="2" s="1"/>
  <c r="AH2" i="2"/>
  <c r="AF298" i="2"/>
  <c r="AF312" i="2"/>
  <c r="AF179" i="2"/>
  <c r="AF125" i="2"/>
  <c r="AF2" i="2"/>
  <c r="AF261" i="2"/>
  <c r="AF260" i="2"/>
  <c r="AF156" i="2"/>
  <c r="AF155" i="2"/>
  <c r="AF94" i="2"/>
  <c r="AF93" i="2"/>
  <c r="AF92" i="2"/>
  <c r="AF349" i="2"/>
  <c r="AF345" i="2"/>
  <c r="AF350" i="2"/>
  <c r="AF346" i="2"/>
  <c r="AF344" i="2"/>
  <c r="AF338" i="2"/>
  <c r="AF337" i="2"/>
  <c r="AF334" i="2"/>
  <c r="AF324" i="2"/>
  <c r="AF323" i="2"/>
  <c r="AF318" i="2"/>
  <c r="AF316" i="2"/>
  <c r="AF307" i="2"/>
  <c r="AF300" i="2"/>
  <c r="AF295" i="2"/>
  <c r="AF292" i="2"/>
  <c r="AF287" i="2"/>
  <c r="AF286" i="2"/>
  <c r="AF283" i="2"/>
  <c r="AF282" i="2"/>
  <c r="AF281" i="2"/>
  <c r="AF280" i="2"/>
  <c r="AF279" i="2"/>
  <c r="AF278" i="2"/>
  <c r="AF277" i="2"/>
  <c r="AF276" i="2"/>
  <c r="AF275" i="2"/>
  <c r="AF274" i="2"/>
  <c r="AF271" i="2"/>
  <c r="AF269" i="2"/>
  <c r="AF265" i="2"/>
  <c r="AF264" i="2"/>
  <c r="AF259" i="2"/>
  <c r="AF258" i="2"/>
  <c r="AF252" i="2"/>
  <c r="AF251" i="2"/>
  <c r="AF249" i="2"/>
  <c r="AF247" i="2"/>
  <c r="AF246" i="2"/>
  <c r="AF245" i="2"/>
  <c r="AF244" i="2"/>
  <c r="AF242" i="2"/>
  <c r="AF241" i="2"/>
  <c r="AF240" i="2"/>
  <c r="AF239" i="2"/>
  <c r="AF238" i="2"/>
  <c r="AF235" i="2"/>
  <c r="AF234" i="2"/>
  <c r="AF233" i="2"/>
  <c r="AF232" i="2"/>
  <c r="AF227" i="2"/>
  <c r="AF226" i="2"/>
  <c r="AF221" i="2"/>
  <c r="AF220" i="2"/>
  <c r="AF219" i="2"/>
  <c r="AF218" i="2"/>
  <c r="AF217" i="2"/>
  <c r="AF215" i="2"/>
  <c r="AF213" i="2"/>
  <c r="AF211" i="2"/>
  <c r="AF210" i="2"/>
  <c r="AF209" i="2"/>
  <c r="AF204" i="2"/>
  <c r="AF201" i="2"/>
  <c r="AF200" i="2"/>
  <c r="AF178" i="2"/>
  <c r="AF174" i="2"/>
  <c r="AF173" i="2"/>
  <c r="AF171" i="2"/>
  <c r="AF170" i="2"/>
  <c r="AF166" i="2"/>
  <c r="AF165" i="2"/>
  <c r="AF163" i="2"/>
  <c r="AF158" i="2"/>
  <c r="AF157" i="2"/>
  <c r="AF154" i="2"/>
  <c r="AF150" i="2"/>
  <c r="AF146" i="2"/>
  <c r="AF145" i="2"/>
  <c r="AF144" i="2"/>
  <c r="AF143" i="2"/>
  <c r="AF142" i="2"/>
  <c r="AF137" i="2"/>
  <c r="AF136" i="2"/>
  <c r="AF135" i="2"/>
  <c r="AF133" i="2"/>
  <c r="AF132" i="2"/>
  <c r="AF130" i="2"/>
  <c r="AF129" i="2"/>
  <c r="AF127" i="2"/>
  <c r="AF126" i="2"/>
  <c r="AF123" i="2"/>
  <c r="AF122" i="2"/>
  <c r="AF121" i="2"/>
  <c r="AF117" i="2"/>
  <c r="AF116" i="2"/>
  <c r="AF115" i="2"/>
  <c r="AF114" i="2"/>
  <c r="AF113" i="2"/>
  <c r="AF104" i="2"/>
  <c r="AF103" i="2"/>
  <c r="AF95" i="2"/>
  <c r="AF91" i="2"/>
  <c r="AF88" i="2"/>
  <c r="AF87" i="2"/>
  <c r="AF86" i="2"/>
  <c r="AF84" i="2"/>
  <c r="AF81" i="2"/>
  <c r="AF78" i="2"/>
  <c r="AF76" i="2"/>
  <c r="AF75" i="2"/>
  <c r="AF74" i="2"/>
  <c r="AF73" i="2"/>
  <c r="AF71" i="2"/>
  <c r="AF70" i="2"/>
  <c r="AF69" i="2"/>
  <c r="AF68" i="2"/>
  <c r="AF64" i="2"/>
  <c r="AF62" i="2"/>
  <c r="AF60" i="2"/>
  <c r="AF58" i="2"/>
  <c r="AF56" i="2"/>
  <c r="AF55" i="2"/>
  <c r="AF54" i="2"/>
  <c r="AF53" i="2"/>
  <c r="AF47" i="2"/>
  <c r="AF46" i="2"/>
  <c r="AF45" i="2"/>
  <c r="AF44" i="2"/>
  <c r="AF27" i="2"/>
  <c r="AF23" i="2"/>
  <c r="AF22" i="2"/>
  <c r="AF21" i="2"/>
  <c r="AF19" i="2"/>
  <c r="AF18" i="2"/>
  <c r="AF17" i="2"/>
  <c r="AF15" i="2"/>
  <c r="AF8" i="2"/>
  <c r="AF7" i="2"/>
  <c r="AF6" i="2"/>
  <c r="AE350" i="2"/>
  <c r="AE346" i="2"/>
  <c r="AE344" i="2"/>
  <c r="AE338" i="2"/>
  <c r="AE337" i="2"/>
  <c r="AE334" i="2"/>
  <c r="AE324" i="2"/>
  <c r="AE323" i="2"/>
  <c r="AE318" i="2"/>
  <c r="AE316" i="2"/>
  <c r="AE307" i="2"/>
  <c r="AE300" i="2"/>
  <c r="AE295" i="2"/>
  <c r="AE292" i="2"/>
  <c r="AE287" i="2"/>
  <c r="AE286" i="2"/>
  <c r="AE283" i="2"/>
  <c r="AE282" i="2"/>
  <c r="AE281" i="2"/>
  <c r="AE280" i="2"/>
  <c r="AE279" i="2"/>
  <c r="AE278" i="2"/>
  <c r="AE277" i="2"/>
  <c r="AE276" i="2"/>
  <c r="AE275" i="2"/>
  <c r="AE274" i="2"/>
  <c r="AE271" i="2"/>
  <c r="AE269" i="2"/>
  <c r="AE265" i="2"/>
  <c r="AE264" i="2"/>
  <c r="AE259" i="2"/>
  <c r="AE258" i="2"/>
  <c r="AE252" i="2"/>
  <c r="AE251" i="2"/>
  <c r="AE249" i="2"/>
  <c r="AE247" i="2"/>
  <c r="AE246" i="2"/>
  <c r="AE245" i="2"/>
  <c r="AE244" i="2"/>
  <c r="AE242" i="2"/>
  <c r="AE241" i="2"/>
  <c r="AE240" i="2"/>
  <c r="AE239" i="2"/>
  <c r="AE238" i="2"/>
  <c r="AE235" i="2"/>
  <c r="AE234" i="2"/>
  <c r="AE233" i="2"/>
  <c r="AE232" i="2"/>
  <c r="AE227" i="2"/>
  <c r="AE226" i="2"/>
  <c r="AE221" i="2"/>
  <c r="AE220" i="2"/>
  <c r="AE219" i="2"/>
  <c r="AE218" i="2"/>
  <c r="AE217" i="2"/>
  <c r="AE215" i="2"/>
  <c r="AE213" i="2"/>
  <c r="AE211" i="2"/>
  <c r="AE210" i="2"/>
  <c r="AE209" i="2"/>
  <c r="AE204" i="2"/>
  <c r="AE201" i="2"/>
  <c r="AE200" i="2"/>
  <c r="AE178" i="2"/>
  <c r="AE174" i="2"/>
  <c r="AE173" i="2"/>
  <c r="AE171" i="2"/>
  <c r="AE170" i="2"/>
  <c r="AE166" i="2"/>
  <c r="AE165" i="2"/>
  <c r="AE163" i="2"/>
  <c r="AE158" i="2"/>
  <c r="AE157" i="2"/>
  <c r="AE154" i="2"/>
  <c r="AE150" i="2"/>
  <c r="AE146" i="2"/>
  <c r="AE145" i="2"/>
  <c r="AE144" i="2"/>
  <c r="AE143" i="2"/>
  <c r="AE142" i="2"/>
  <c r="AE137" i="2"/>
  <c r="AE136" i="2"/>
  <c r="AE135" i="2"/>
  <c r="AE133" i="2"/>
  <c r="AE132" i="2"/>
  <c r="AE130" i="2"/>
  <c r="AE129" i="2"/>
  <c r="AE127" i="2"/>
  <c r="AE126" i="2"/>
  <c r="AE123" i="2"/>
  <c r="AE122" i="2"/>
  <c r="AE121" i="2"/>
  <c r="AE117" i="2"/>
  <c r="AE116" i="2"/>
  <c r="AE115" i="2"/>
  <c r="AE114" i="2"/>
  <c r="AE113" i="2"/>
  <c r="AE104" i="2"/>
  <c r="AE103" i="2"/>
  <c r="AE95" i="2"/>
  <c r="AE91" i="2"/>
  <c r="AE88" i="2"/>
  <c r="AE87" i="2"/>
  <c r="AE86" i="2"/>
  <c r="AE84" i="2"/>
  <c r="AE81" i="2"/>
  <c r="AE78" i="2"/>
  <c r="AE76" i="2"/>
  <c r="AE75" i="2"/>
  <c r="AE74" i="2"/>
  <c r="AE73" i="2"/>
  <c r="AE71" i="2"/>
  <c r="AE70" i="2"/>
  <c r="AE69" i="2"/>
  <c r="AE68" i="2"/>
  <c r="AE64" i="2"/>
  <c r="AE62" i="2"/>
  <c r="AE60" i="2"/>
  <c r="AE58" i="2"/>
  <c r="AE56" i="2"/>
  <c r="AE55" i="2"/>
  <c r="AE54" i="2"/>
  <c r="AE53" i="2"/>
  <c r="AE47" i="2"/>
  <c r="AE46" i="2"/>
  <c r="AE45" i="2"/>
  <c r="AE44" i="2"/>
  <c r="AE27" i="2"/>
  <c r="AE23" i="2"/>
  <c r="AE22" i="2"/>
  <c r="AE21" i="2"/>
  <c r="AE19" i="2"/>
  <c r="AE18" i="2"/>
  <c r="AE17" i="2"/>
  <c r="AE15" i="2"/>
  <c r="AE8" i="2"/>
  <c r="AE7" i="2"/>
  <c r="AE6" i="2"/>
  <c r="AF348" i="2"/>
  <c r="AF347" i="2"/>
  <c r="AF343" i="2"/>
  <c r="AF342" i="2"/>
  <c r="AF341" i="2"/>
  <c r="AF340" i="2"/>
  <c r="AF339" i="2"/>
  <c r="AF336" i="2"/>
  <c r="AF335" i="2"/>
  <c r="AF333" i="2"/>
  <c r="AF332" i="2"/>
  <c r="AF331" i="2"/>
  <c r="AF330" i="2"/>
  <c r="AF329" i="2"/>
  <c r="AF328" i="2"/>
  <c r="AF327" i="2"/>
  <c r="AF326" i="2"/>
  <c r="AF325" i="2"/>
  <c r="AF322" i="2"/>
  <c r="AF321" i="2"/>
  <c r="AF320" i="2"/>
  <c r="AF319" i="2"/>
  <c r="AF317" i="2"/>
  <c r="AF315" i="2"/>
  <c r="AF314" i="2"/>
  <c r="AF313" i="2"/>
  <c r="AF311" i="2"/>
  <c r="AF310" i="2"/>
  <c r="AF309" i="2"/>
  <c r="AF308" i="2"/>
  <c r="AF306" i="2"/>
  <c r="AF305" i="2"/>
  <c r="AF304" i="2"/>
  <c r="AF303" i="2"/>
  <c r="AF302" i="2"/>
  <c r="AF301" i="2"/>
  <c r="AF297" i="2"/>
  <c r="AF296" i="2"/>
  <c r="AF294" i="2"/>
  <c r="AF293" i="2"/>
  <c r="AF291" i="2"/>
  <c r="AF290" i="2"/>
  <c r="AF289" i="2"/>
  <c r="AF288" i="2"/>
  <c r="AF272" i="2"/>
  <c r="AF270" i="2"/>
  <c r="AF268" i="2"/>
  <c r="AF267" i="2"/>
  <c r="AF266" i="2"/>
  <c r="AF263" i="2"/>
  <c r="AF262" i="2"/>
  <c r="AF257" i="2"/>
  <c r="AF256" i="2"/>
  <c r="AF255" i="2"/>
  <c r="AF254" i="2"/>
  <c r="AF253" i="2"/>
  <c r="AF248" i="2"/>
  <c r="AF243" i="2"/>
  <c r="AF237" i="2"/>
  <c r="AF236" i="2"/>
  <c r="AF231" i="2"/>
  <c r="AF230" i="2"/>
  <c r="AF229" i="2"/>
  <c r="AF228" i="2"/>
  <c r="AF225" i="2"/>
  <c r="AF224" i="2"/>
  <c r="AF223" i="2"/>
  <c r="AF222" i="2"/>
  <c r="AF216" i="2"/>
  <c r="AF214" i="2"/>
  <c r="AF212" i="2"/>
  <c r="AF208" i="2"/>
  <c r="AF207" i="2"/>
  <c r="AF206" i="2"/>
  <c r="AF205" i="2"/>
  <c r="AF203" i="2"/>
  <c r="AF202" i="2"/>
  <c r="AF176" i="2"/>
  <c r="AF175" i="2"/>
  <c r="AF172" i="2"/>
  <c r="AF169" i="2"/>
  <c r="AF168" i="2"/>
  <c r="AF167" i="2"/>
  <c r="AF164" i="2"/>
  <c r="AF162" i="2"/>
  <c r="AF161" i="2"/>
  <c r="AF160" i="2"/>
  <c r="AF159" i="2"/>
  <c r="AF153" i="2"/>
  <c r="AF152" i="2"/>
  <c r="AF151" i="2"/>
  <c r="AF149" i="2"/>
  <c r="AF148" i="2"/>
  <c r="AF147" i="2"/>
  <c r="AF141" i="2"/>
  <c r="AF140" i="2"/>
  <c r="AF139" i="2"/>
  <c r="AF138" i="2"/>
  <c r="AF134" i="2"/>
  <c r="AF131" i="2"/>
  <c r="AF128" i="2"/>
  <c r="AF120" i="2"/>
  <c r="AF118" i="2"/>
  <c r="AF112" i="2"/>
  <c r="AF111" i="2"/>
  <c r="AF110" i="2"/>
  <c r="AF109" i="2"/>
  <c r="AF108" i="2"/>
  <c r="AF107" i="2"/>
  <c r="AF106" i="2"/>
  <c r="AF105" i="2"/>
  <c r="AF102" i="2"/>
  <c r="AF101" i="2"/>
  <c r="AF100" i="2"/>
  <c r="AF99" i="2"/>
  <c r="AF98" i="2"/>
  <c r="AF97" i="2"/>
  <c r="AF96" i="2"/>
  <c r="AF90" i="2"/>
  <c r="AF89" i="2"/>
  <c r="AF85" i="2"/>
  <c r="AF83" i="2"/>
  <c r="AF82" i="2"/>
  <c r="AF80" i="2"/>
  <c r="AF79" i="2"/>
  <c r="AF77" i="2"/>
  <c r="AF72" i="2"/>
  <c r="AF67" i="2"/>
  <c r="AF66" i="2"/>
  <c r="AF65" i="2"/>
  <c r="AF63" i="2"/>
  <c r="AF61" i="2"/>
  <c r="AF59" i="2"/>
  <c r="AF57" i="2"/>
  <c r="AF52" i="2"/>
  <c r="AF51" i="2"/>
  <c r="AF50" i="2"/>
  <c r="AF49" i="2"/>
  <c r="AF48" i="2"/>
  <c r="AF33" i="2"/>
  <c r="AF32" i="2"/>
  <c r="AF30" i="2"/>
  <c r="AF28" i="2"/>
  <c r="AF26" i="2"/>
  <c r="AF25" i="2"/>
  <c r="AF24" i="2"/>
  <c r="AF20" i="2"/>
  <c r="AF16" i="2"/>
  <c r="AF14" i="2"/>
  <c r="AF13" i="2"/>
  <c r="AF12" i="2"/>
  <c r="AF11" i="2"/>
  <c r="AF10" i="2"/>
  <c r="AF9" i="2"/>
  <c r="AF5" i="2"/>
  <c r="AF4" i="2"/>
  <c r="AF3" i="2"/>
  <c r="I3" i="2"/>
  <c r="AE3" i="2"/>
  <c r="AE4" i="2"/>
  <c r="AE5" i="2"/>
  <c r="AE9" i="2"/>
  <c r="AE10" i="2"/>
  <c r="AE11" i="2"/>
  <c r="AE12" i="2"/>
  <c r="AE13" i="2"/>
  <c r="AE14" i="2"/>
  <c r="AE16" i="2"/>
  <c r="AE20" i="2"/>
  <c r="AE24" i="2"/>
  <c r="AE25" i="2"/>
  <c r="AE26" i="2"/>
  <c r="AE28" i="2"/>
  <c r="AE30" i="2"/>
  <c r="AE32" i="2"/>
  <c r="AE33" i="2"/>
  <c r="AE48" i="2"/>
  <c r="AE49" i="2"/>
  <c r="AE50" i="2"/>
  <c r="AE51" i="2"/>
  <c r="AE52" i="2"/>
  <c r="AE57" i="2"/>
  <c r="AE59" i="2"/>
  <c r="AE61" i="2"/>
  <c r="AE63" i="2"/>
  <c r="AE65" i="2"/>
  <c r="AE66" i="2"/>
  <c r="AE67" i="2"/>
  <c r="AE72" i="2"/>
  <c r="AE77" i="2"/>
  <c r="AE79" i="2"/>
  <c r="AE80" i="2"/>
  <c r="AE82" i="2"/>
  <c r="AE83" i="2"/>
  <c r="AE85" i="2"/>
  <c r="AE89" i="2"/>
  <c r="AE90" i="2"/>
  <c r="AE92" i="2"/>
  <c r="AE93" i="2"/>
  <c r="AE94" i="2"/>
  <c r="AE96" i="2"/>
  <c r="AE97" i="2"/>
  <c r="AE98" i="2"/>
  <c r="AE99" i="2"/>
  <c r="AE100" i="2"/>
  <c r="AE101" i="2"/>
  <c r="AE102" i="2"/>
  <c r="AE105" i="2"/>
  <c r="AE106" i="2"/>
  <c r="AE107" i="2"/>
  <c r="AE108" i="2"/>
  <c r="AE109" i="2"/>
  <c r="AE110" i="2"/>
  <c r="AE111" i="2"/>
  <c r="AE112" i="2"/>
  <c r="AE118" i="2"/>
  <c r="AE120" i="2"/>
  <c r="AE125" i="2"/>
  <c r="AE128" i="2"/>
  <c r="AE131" i="2"/>
  <c r="AE134" i="2"/>
  <c r="AE138" i="2"/>
  <c r="AE139" i="2"/>
  <c r="AE140" i="2"/>
  <c r="AE141" i="2"/>
  <c r="AE147" i="2"/>
  <c r="AE148" i="2"/>
  <c r="AE149" i="2"/>
  <c r="AE151" i="2"/>
  <c r="AE152" i="2"/>
  <c r="AE153" i="2"/>
  <c r="AE155" i="2"/>
  <c r="AE156" i="2"/>
  <c r="AE159" i="2"/>
  <c r="AE160" i="2"/>
  <c r="AE161" i="2"/>
  <c r="AE162" i="2"/>
  <c r="AE164" i="2"/>
  <c r="AE167" i="2"/>
  <c r="AE168" i="2"/>
  <c r="AE169" i="2"/>
  <c r="AE172" i="2"/>
  <c r="AE175" i="2"/>
  <c r="AE176" i="2"/>
  <c r="AE179" i="2"/>
  <c r="AE202" i="2"/>
  <c r="AE203" i="2"/>
  <c r="AE205" i="2"/>
  <c r="AE206" i="2"/>
  <c r="AE207" i="2"/>
  <c r="AE208" i="2"/>
  <c r="AE212" i="2"/>
  <c r="AE214" i="2"/>
  <c r="AE216" i="2"/>
  <c r="AE222" i="2"/>
  <c r="AE223" i="2"/>
  <c r="AE224" i="2"/>
  <c r="AE225" i="2"/>
  <c r="AE228" i="2"/>
  <c r="AE229" i="2"/>
  <c r="AE230" i="2"/>
  <c r="AE231" i="2"/>
  <c r="AE236" i="2"/>
  <c r="AE237" i="2"/>
  <c r="AE243" i="2"/>
  <c r="AE248" i="2"/>
  <c r="AE253" i="2"/>
  <c r="AE254" i="2"/>
  <c r="AE255" i="2"/>
  <c r="AE256" i="2"/>
  <c r="AE257" i="2"/>
  <c r="AE260" i="2"/>
  <c r="AE261" i="2"/>
  <c r="AE262" i="2"/>
  <c r="AE263" i="2"/>
  <c r="AE266" i="2"/>
  <c r="AE267" i="2"/>
  <c r="AE268" i="2"/>
  <c r="AE270" i="2"/>
  <c r="AE272" i="2"/>
  <c r="AE288" i="2"/>
  <c r="AE289" i="2"/>
  <c r="AE290" i="2"/>
  <c r="AE291" i="2"/>
  <c r="AE293" i="2"/>
  <c r="AE294" i="2"/>
  <c r="AE296" i="2"/>
  <c r="AE297" i="2"/>
  <c r="AE298" i="2"/>
  <c r="AE301" i="2"/>
  <c r="AE302" i="2"/>
  <c r="AE303" i="2"/>
  <c r="AE304" i="2"/>
  <c r="AE305" i="2"/>
  <c r="AE306" i="2"/>
  <c r="AE308" i="2"/>
  <c r="AE309" i="2"/>
  <c r="AE310" i="2"/>
  <c r="AE311" i="2"/>
  <c r="AE312" i="2"/>
  <c r="AE313" i="2"/>
  <c r="AE314" i="2"/>
  <c r="AE315" i="2"/>
  <c r="AE317" i="2"/>
  <c r="AE319" i="2"/>
  <c r="AE320" i="2"/>
  <c r="AE321" i="2"/>
  <c r="AE322" i="2"/>
  <c r="AE325" i="2"/>
  <c r="AE326" i="2"/>
  <c r="AE327" i="2"/>
  <c r="AE328" i="2"/>
  <c r="AE329" i="2"/>
  <c r="AE330" i="2"/>
  <c r="AE331" i="2"/>
  <c r="AE332" i="2"/>
  <c r="AE333" i="2"/>
  <c r="AE335" i="2"/>
  <c r="AE336" i="2"/>
  <c r="AE339" i="2"/>
  <c r="AE340" i="2"/>
  <c r="AE341" i="2"/>
  <c r="AE342" i="2"/>
  <c r="AE343" i="2"/>
  <c r="AE345" i="2"/>
  <c r="AE347" i="2"/>
  <c r="AE348" i="2"/>
  <c r="AE349" i="2"/>
  <c r="AE2" i="2"/>
  <c r="AI93" i="2" l="1"/>
  <c r="AI155" i="2"/>
  <c r="AI260" i="2"/>
  <c r="AI92" i="2"/>
  <c r="AI94" i="2"/>
  <c r="AI156" i="2"/>
  <c r="AI261" i="2"/>
  <c r="AI349" i="2"/>
  <c r="AI345" i="2"/>
  <c r="AI4" i="2"/>
  <c r="AI9" i="2"/>
  <c r="AI11" i="2"/>
  <c r="AI13" i="2"/>
  <c r="AI16" i="2"/>
  <c r="AI24" i="2"/>
  <c r="AI26" i="2"/>
  <c r="AI30" i="2"/>
  <c r="AI33" i="2"/>
  <c r="AI49" i="2"/>
  <c r="AI51" i="2"/>
  <c r="AI57" i="2"/>
  <c r="AI61" i="2"/>
  <c r="AI65" i="2"/>
  <c r="AI67" i="2"/>
  <c r="AI77" i="2"/>
  <c r="AI80" i="2"/>
  <c r="AI83" i="2"/>
  <c r="AI89" i="2"/>
  <c r="AI96" i="2"/>
  <c r="AI98" i="2"/>
  <c r="AI100" i="2"/>
  <c r="AI102" i="2"/>
  <c r="AI106" i="2"/>
  <c r="AI108" i="2"/>
  <c r="AI110" i="2"/>
  <c r="AI112" i="2"/>
  <c r="AI120" i="2"/>
  <c r="AI131" i="2"/>
  <c r="AI138" i="2"/>
  <c r="AI140" i="2"/>
  <c r="AI147" i="2"/>
  <c r="AI149" i="2"/>
  <c r="AI152" i="2"/>
  <c r="AI159" i="2"/>
  <c r="AI161" i="2"/>
  <c r="AI164" i="2"/>
  <c r="AI168" i="2"/>
  <c r="AI172" i="2"/>
  <c r="AI176" i="2"/>
  <c r="AI203" i="2"/>
  <c r="AI206" i="2"/>
  <c r="AI208" i="2"/>
  <c r="AI214" i="2"/>
  <c r="AI222" i="2"/>
  <c r="AI224" i="2"/>
  <c r="AI228" i="2"/>
  <c r="AI230" i="2"/>
  <c r="AI236" i="2"/>
  <c r="AI243" i="2"/>
  <c r="AI253" i="2"/>
  <c r="AI255" i="2"/>
  <c r="AI257" i="2"/>
  <c r="AI263" i="2"/>
  <c r="AI267" i="2"/>
  <c r="AI270" i="2"/>
  <c r="AI288" i="2"/>
  <c r="AI290" i="2"/>
  <c r="AI293" i="2"/>
  <c r="AI296" i="2"/>
  <c r="AI301" i="2"/>
  <c r="AI303" i="2"/>
  <c r="AI305" i="2"/>
  <c r="AI308" i="2"/>
  <c r="AI310" i="2"/>
  <c r="AI313" i="2"/>
  <c r="AI315" i="2"/>
  <c r="AI319" i="2"/>
  <c r="AI321" i="2"/>
  <c r="AI325" i="2"/>
  <c r="AI327" i="2"/>
  <c r="AI329" i="2"/>
  <c r="AI331" i="2"/>
  <c r="AI333" i="2"/>
  <c r="AI336" i="2"/>
  <c r="AI340" i="2"/>
  <c r="AI342" i="2"/>
  <c r="AI347" i="2"/>
  <c r="AI3" i="2"/>
  <c r="AI5" i="2"/>
  <c r="AI10" i="2"/>
  <c r="AI12" i="2"/>
  <c r="AI14" i="2"/>
  <c r="AI20" i="2"/>
  <c r="AI25" i="2"/>
  <c r="AI28" i="2"/>
  <c r="AI32" i="2"/>
  <c r="AI48" i="2"/>
  <c r="AI50" i="2"/>
  <c r="AI52" i="2"/>
  <c r="AI59" i="2"/>
  <c r="AI63" i="2"/>
  <c r="AI66" i="2"/>
  <c r="AI72" i="2"/>
  <c r="AI79" i="2"/>
  <c r="AI82" i="2"/>
  <c r="AI85" i="2"/>
  <c r="AI90" i="2"/>
  <c r="AI97" i="2"/>
  <c r="AI99" i="2"/>
  <c r="AI101" i="2"/>
  <c r="AI105" i="2"/>
  <c r="AI107" i="2"/>
  <c r="AI109" i="2"/>
  <c r="AI111" i="2"/>
  <c r="AI118" i="2"/>
  <c r="AI128" i="2"/>
  <c r="AI134" i="2"/>
  <c r="AI139" i="2"/>
  <c r="AI141" i="2"/>
  <c r="AI148" i="2"/>
  <c r="AI151" i="2"/>
  <c r="AI153" i="2"/>
  <c r="AI160" i="2"/>
  <c r="AI162" i="2"/>
  <c r="AI167" i="2"/>
  <c r="AI169" i="2"/>
  <c r="AI175" i="2"/>
  <c r="AI202" i="2"/>
  <c r="AI205" i="2"/>
  <c r="AI207" i="2"/>
  <c r="AI212" i="2"/>
  <c r="AI216" i="2"/>
  <c r="AI223" i="2"/>
  <c r="AI225" i="2"/>
  <c r="AI229" i="2"/>
  <c r="AI231" i="2"/>
  <c r="AI237" i="2"/>
  <c r="AI248" i="2"/>
  <c r="AI254" i="2"/>
  <c r="AI262" i="2"/>
  <c r="AI266" i="2"/>
  <c r="AI268" i="2"/>
  <c r="AI272" i="2"/>
  <c r="AI289" i="2"/>
  <c r="AI291" i="2"/>
  <c r="AI294" i="2"/>
  <c r="AI297" i="2"/>
  <c r="AI302" i="2"/>
  <c r="AI304" i="2"/>
  <c r="AI306" i="2"/>
  <c r="AI309" i="2"/>
  <c r="AI311" i="2"/>
  <c r="AI314" i="2"/>
  <c r="AI317" i="2"/>
  <c r="AI320" i="2"/>
  <c r="AI322" i="2"/>
  <c r="AI326" i="2"/>
  <c r="AI328" i="2"/>
  <c r="AI330" i="2"/>
  <c r="AI332" i="2"/>
  <c r="AI335" i="2"/>
  <c r="AI339" i="2"/>
  <c r="AI341" i="2"/>
  <c r="AI343" i="2"/>
  <c r="AI348" i="2"/>
  <c r="AI7" i="2"/>
  <c r="AI15" i="2"/>
  <c r="AI18" i="2"/>
  <c r="AI21" i="2"/>
  <c r="AI23" i="2"/>
  <c r="AI44" i="2"/>
  <c r="AI46" i="2"/>
  <c r="AI53" i="2"/>
  <c r="AI55" i="2"/>
  <c r="AI58" i="2"/>
  <c r="AI62" i="2"/>
  <c r="AI68" i="2"/>
  <c r="AI70" i="2"/>
  <c r="AI73" i="2"/>
  <c r="AI75" i="2"/>
  <c r="AI78" i="2"/>
  <c r="AI84" i="2"/>
  <c r="AI87" i="2"/>
  <c r="AI91" i="2"/>
  <c r="AI103" i="2"/>
  <c r="AI113" i="2"/>
  <c r="AI115" i="2"/>
  <c r="AI117" i="2"/>
  <c r="AI122" i="2"/>
  <c r="AI126" i="2"/>
  <c r="AI129" i="2"/>
  <c r="AI132" i="2"/>
  <c r="AI135" i="2"/>
  <c r="AI137" i="2"/>
  <c r="AI143" i="2"/>
  <c r="AI145" i="2"/>
  <c r="AI150" i="2"/>
  <c r="AI157" i="2"/>
  <c r="AI163" i="2"/>
  <c r="AI166" i="2"/>
  <c r="AI171" i="2"/>
  <c r="AI174" i="2"/>
  <c r="AI201" i="2"/>
  <c r="AI209" i="2"/>
  <c r="AI211" i="2"/>
  <c r="AI215" i="2"/>
  <c r="AI218" i="2"/>
  <c r="AI220" i="2"/>
  <c r="AI226" i="2"/>
  <c r="AI232" i="2"/>
  <c r="AI234" i="2"/>
  <c r="AI238" i="2"/>
  <c r="AI240" i="2"/>
  <c r="AI242" i="2"/>
  <c r="AI245" i="2"/>
  <c r="AI247" i="2"/>
  <c r="AI251" i="2"/>
  <c r="AI258" i="2"/>
  <c r="AI264" i="2"/>
  <c r="AI269" i="2"/>
  <c r="AI274" i="2"/>
  <c r="AI276" i="2"/>
  <c r="AI278" i="2"/>
  <c r="AI280" i="2"/>
  <c r="AI282" i="2"/>
  <c r="AI286" i="2"/>
  <c r="AI292" i="2"/>
  <c r="AI300" i="2"/>
  <c r="AI316" i="2"/>
  <c r="AI323" i="2"/>
  <c r="AI334" i="2"/>
  <c r="AI338" i="2"/>
  <c r="AI346" i="2"/>
  <c r="AI6" i="2"/>
  <c r="AI8" i="2"/>
  <c r="AI17" i="2"/>
  <c r="AI19" i="2"/>
  <c r="AI22" i="2"/>
  <c r="AI27" i="2"/>
  <c r="AI45" i="2"/>
  <c r="AI47" i="2"/>
  <c r="AI54" i="2"/>
  <c r="AI56" i="2"/>
  <c r="AI60" i="2"/>
  <c r="AI64" i="2"/>
  <c r="AI69" i="2"/>
  <c r="AI71" i="2"/>
  <c r="AI74" i="2"/>
  <c r="AI76" i="2"/>
  <c r="AI81" i="2"/>
  <c r="AI86" i="2"/>
  <c r="AI88" i="2"/>
  <c r="AI95" i="2"/>
  <c r="AI104" i="2"/>
  <c r="AI114" i="2"/>
  <c r="AI116" i="2"/>
  <c r="AI121" i="2"/>
  <c r="AI123" i="2"/>
  <c r="AI127" i="2"/>
  <c r="AI130" i="2"/>
  <c r="AI133" i="2"/>
  <c r="AI136" i="2"/>
  <c r="AI142" i="2"/>
  <c r="AI144" i="2"/>
  <c r="AI146" i="2"/>
  <c r="AI154" i="2"/>
  <c r="AI158" i="2"/>
  <c r="AI165" i="2"/>
  <c r="AI170" i="2"/>
  <c r="AI173" i="2"/>
  <c r="AI178" i="2"/>
  <c r="AI200" i="2"/>
  <c r="AI204" i="2"/>
  <c r="AI210" i="2"/>
  <c r="AI213" i="2"/>
  <c r="AI217" i="2"/>
  <c r="AI219" i="2"/>
  <c r="AI221" i="2"/>
  <c r="AI227" i="2"/>
  <c r="AI233" i="2"/>
  <c r="AI235" i="2"/>
  <c r="AI239" i="2"/>
  <c r="AI241" i="2"/>
  <c r="AI244" i="2"/>
  <c r="AI246" i="2"/>
  <c r="AI249" i="2"/>
  <c r="AI252" i="2"/>
  <c r="AI259" i="2"/>
  <c r="AI265" i="2"/>
  <c r="AI271" i="2"/>
  <c r="AI275" i="2"/>
  <c r="AI277" i="2"/>
  <c r="AI279" i="2"/>
  <c r="AI281" i="2"/>
  <c r="AI283" i="2"/>
  <c r="AI287" i="2"/>
  <c r="AI295" i="2"/>
  <c r="AI307" i="2"/>
  <c r="AI318" i="2"/>
  <c r="AI324" i="2"/>
  <c r="AI337" i="2"/>
  <c r="AI344" i="2"/>
  <c r="AI350" i="2"/>
  <c r="AI125" i="2"/>
  <c r="AI2" i="2"/>
  <c r="AI179" i="2"/>
  <c r="AI312" i="2"/>
  <c r="AI298" i="2"/>
  <c r="Y175" i="2"/>
  <c r="Y176" i="2"/>
  <c r="Y177" i="2"/>
  <c r="Y178" i="2"/>
  <c r="Y179" i="2"/>
  <c r="Z59" i="2" l="1"/>
  <c r="Y338" i="2"/>
  <c r="Z338" i="2" s="1"/>
  <c r="AL338" i="2" s="1"/>
  <c r="X338" i="2"/>
  <c r="W338" i="2"/>
  <c r="Q338" i="2"/>
  <c r="S338" i="2" s="1"/>
  <c r="O338" i="2"/>
  <c r="J338" i="2"/>
  <c r="P338" i="2" s="1"/>
  <c r="I338" i="2"/>
  <c r="H338" i="2"/>
  <c r="Y3" i="2"/>
  <c r="Z3" i="2" s="1"/>
  <c r="AL3" i="2" s="1"/>
  <c r="Y4" i="2"/>
  <c r="Z4" i="2" s="1"/>
  <c r="AL4" i="2" s="1"/>
  <c r="Y5" i="2"/>
  <c r="Z5" i="2" s="1"/>
  <c r="AL5" i="2" s="1"/>
  <c r="Y6" i="2"/>
  <c r="Z6" i="2" s="1"/>
  <c r="AL6" i="2" s="1"/>
  <c r="Y7" i="2"/>
  <c r="Z7" i="2" s="1"/>
  <c r="AL7" i="2" s="1"/>
  <c r="Y8" i="2"/>
  <c r="Z8" i="2" s="1"/>
  <c r="AL8" i="2" s="1"/>
  <c r="Y9" i="2"/>
  <c r="Z9" i="2" s="1"/>
  <c r="AL9" i="2" s="1"/>
  <c r="Y10" i="2"/>
  <c r="Z10" i="2" s="1"/>
  <c r="AL10" i="2" s="1"/>
  <c r="Y11" i="2"/>
  <c r="Z11" i="2" s="1"/>
  <c r="AL11" i="2" s="1"/>
  <c r="Y12" i="2"/>
  <c r="Z12" i="2" s="1"/>
  <c r="AL12" i="2" s="1"/>
  <c r="Y13" i="2"/>
  <c r="Z13" i="2" s="1"/>
  <c r="AL13" i="2" s="1"/>
  <c r="Y14" i="2"/>
  <c r="Z14" i="2" s="1"/>
  <c r="AL14" i="2" s="1"/>
  <c r="Y15" i="2"/>
  <c r="Z15" i="2" s="1"/>
  <c r="AL15" i="2" s="1"/>
  <c r="Y16" i="2"/>
  <c r="Z16" i="2" s="1"/>
  <c r="AL16" i="2" s="1"/>
  <c r="Y17" i="2"/>
  <c r="Z17" i="2" s="1"/>
  <c r="AL17" i="2" s="1"/>
  <c r="Y18" i="2"/>
  <c r="Z18" i="2" s="1"/>
  <c r="AL18" i="2" s="1"/>
  <c r="Y19" i="2"/>
  <c r="Z19" i="2" s="1"/>
  <c r="AL19" i="2" s="1"/>
  <c r="Y20" i="2"/>
  <c r="Z20" i="2" s="1"/>
  <c r="AL20" i="2" s="1"/>
  <c r="Y21" i="2"/>
  <c r="Z21" i="2" s="1"/>
  <c r="AL21" i="2" s="1"/>
  <c r="Y22" i="2"/>
  <c r="Z22" i="2" s="1"/>
  <c r="AL22" i="2" s="1"/>
  <c r="Y23" i="2"/>
  <c r="Z23" i="2" s="1"/>
  <c r="AL23" i="2" s="1"/>
  <c r="Y24" i="2"/>
  <c r="Z24" i="2" s="1"/>
  <c r="AL24" i="2" s="1"/>
  <c r="Y25" i="2"/>
  <c r="Z25" i="2" s="1"/>
  <c r="AL25" i="2" s="1"/>
  <c r="Y26" i="2"/>
  <c r="Z26" i="2" s="1"/>
  <c r="AL26" i="2" s="1"/>
  <c r="Y27" i="2"/>
  <c r="Z27" i="2" s="1"/>
  <c r="AL27" i="2" s="1"/>
  <c r="Y28" i="2"/>
  <c r="Z28" i="2" s="1"/>
  <c r="AL28" i="2" s="1"/>
  <c r="Y29" i="2"/>
  <c r="Y30" i="2"/>
  <c r="Z30" i="2" s="1"/>
  <c r="AL30" i="2" s="1"/>
  <c r="Y31" i="2"/>
  <c r="Y32" i="2"/>
  <c r="Z32" i="2" s="1"/>
  <c r="AL32" i="2" s="1"/>
  <c r="Y33" i="2"/>
  <c r="Z33" i="2" s="1"/>
  <c r="AL33" i="2" s="1"/>
  <c r="Y44" i="2"/>
  <c r="Z44" i="2" s="1"/>
  <c r="AL44" i="2" s="1"/>
  <c r="Y45" i="2"/>
  <c r="Z45" i="2" s="1"/>
  <c r="AL45" i="2" s="1"/>
  <c r="Y46" i="2"/>
  <c r="Z46" i="2" s="1"/>
  <c r="AL46" i="2" s="1"/>
  <c r="Y47" i="2"/>
  <c r="Z47" i="2" s="1"/>
  <c r="AL47" i="2" s="1"/>
  <c r="Y48" i="2"/>
  <c r="Z48" i="2" s="1"/>
  <c r="AL48" i="2" s="1"/>
  <c r="Y49" i="2"/>
  <c r="Z49" i="2" s="1"/>
  <c r="AL49" i="2" s="1"/>
  <c r="Y50" i="2"/>
  <c r="Z50" i="2" s="1"/>
  <c r="AL50" i="2" s="1"/>
  <c r="Y51" i="2"/>
  <c r="Z51" i="2" s="1"/>
  <c r="AL51" i="2" s="1"/>
  <c r="Y52" i="2"/>
  <c r="Z52" i="2" s="1"/>
  <c r="AL52" i="2" s="1"/>
  <c r="Y53" i="2"/>
  <c r="Z53" i="2" s="1"/>
  <c r="AL53" i="2" s="1"/>
  <c r="Y54" i="2"/>
  <c r="Z54" i="2" s="1"/>
  <c r="AL54" i="2" s="1"/>
  <c r="Y55" i="2"/>
  <c r="Z55" i="2" s="1"/>
  <c r="AL55" i="2" s="1"/>
  <c r="Y56" i="2"/>
  <c r="Z56" i="2" s="1"/>
  <c r="AL56" i="2" s="1"/>
  <c r="Y57" i="2"/>
  <c r="Z57" i="2" s="1"/>
  <c r="AL57" i="2" s="1"/>
  <c r="Y58" i="2"/>
  <c r="Z58" i="2" s="1"/>
  <c r="AL58" i="2" s="1"/>
  <c r="Y60" i="2"/>
  <c r="Z60" i="2" s="1"/>
  <c r="AL60" i="2" s="1"/>
  <c r="Y61" i="2"/>
  <c r="Z61" i="2" s="1"/>
  <c r="AL61" i="2" s="1"/>
  <c r="Y62" i="2"/>
  <c r="Z62" i="2" s="1"/>
  <c r="AL62" i="2" s="1"/>
  <c r="Y63" i="2"/>
  <c r="Z63" i="2" s="1"/>
  <c r="AL63" i="2" s="1"/>
  <c r="Y64" i="2"/>
  <c r="Z64" i="2" s="1"/>
  <c r="AL64" i="2" s="1"/>
  <c r="Y65" i="2"/>
  <c r="Z65" i="2" s="1"/>
  <c r="AL65" i="2" s="1"/>
  <c r="Y66" i="2"/>
  <c r="Z66" i="2" s="1"/>
  <c r="AL66" i="2" s="1"/>
  <c r="Y67" i="2"/>
  <c r="Z67" i="2" s="1"/>
  <c r="AL67" i="2" s="1"/>
  <c r="Y68" i="2"/>
  <c r="Z68" i="2" s="1"/>
  <c r="AL68" i="2" s="1"/>
  <c r="Y69" i="2"/>
  <c r="Z69" i="2" s="1"/>
  <c r="AL69" i="2" s="1"/>
  <c r="Y70" i="2"/>
  <c r="Z70" i="2" s="1"/>
  <c r="AL70" i="2" s="1"/>
  <c r="Y71" i="2"/>
  <c r="Z71" i="2" s="1"/>
  <c r="AL71" i="2" s="1"/>
  <c r="Y72" i="2"/>
  <c r="Z72" i="2" s="1"/>
  <c r="AL72" i="2" s="1"/>
  <c r="Y73" i="2"/>
  <c r="Z73" i="2" s="1"/>
  <c r="AL73" i="2" s="1"/>
  <c r="Y74" i="2"/>
  <c r="Z74" i="2" s="1"/>
  <c r="AL74" i="2" s="1"/>
  <c r="Y75" i="2"/>
  <c r="Z75" i="2" s="1"/>
  <c r="AL75" i="2" s="1"/>
  <c r="Y76" i="2"/>
  <c r="Z76" i="2" s="1"/>
  <c r="AL76" i="2" s="1"/>
  <c r="Y77" i="2"/>
  <c r="Z77" i="2" s="1"/>
  <c r="AL77" i="2" s="1"/>
  <c r="Y78" i="2"/>
  <c r="Z78" i="2" s="1"/>
  <c r="AL78" i="2" s="1"/>
  <c r="Y79" i="2"/>
  <c r="Z79" i="2" s="1"/>
  <c r="AL79" i="2" s="1"/>
  <c r="Y80" i="2"/>
  <c r="Z80" i="2" s="1"/>
  <c r="AL80" i="2" s="1"/>
  <c r="Y81" i="2"/>
  <c r="Z81" i="2" s="1"/>
  <c r="AL81" i="2" s="1"/>
  <c r="Y82" i="2"/>
  <c r="Z82" i="2" s="1"/>
  <c r="AL82" i="2" s="1"/>
  <c r="Y83" i="2"/>
  <c r="Z83" i="2" s="1"/>
  <c r="AL83" i="2" s="1"/>
  <c r="Y84" i="2"/>
  <c r="Z84" i="2" s="1"/>
  <c r="AL84" i="2" s="1"/>
  <c r="Y85" i="2"/>
  <c r="Z85" i="2" s="1"/>
  <c r="AL85" i="2" s="1"/>
  <c r="Y86" i="2"/>
  <c r="Z86" i="2" s="1"/>
  <c r="AL86" i="2" s="1"/>
  <c r="Y87" i="2"/>
  <c r="Z87" i="2" s="1"/>
  <c r="AL87" i="2" s="1"/>
  <c r="Y88" i="2"/>
  <c r="Z88" i="2" s="1"/>
  <c r="AL88" i="2" s="1"/>
  <c r="Y89" i="2"/>
  <c r="Z89" i="2" s="1"/>
  <c r="AL89" i="2" s="1"/>
  <c r="Y90" i="2"/>
  <c r="Z90" i="2" s="1"/>
  <c r="AL90" i="2" s="1"/>
  <c r="Y91" i="2"/>
  <c r="Z91" i="2" s="1"/>
  <c r="AL91" i="2" s="1"/>
  <c r="Y92" i="2"/>
  <c r="Z92" i="2" s="1"/>
  <c r="AL92" i="2" s="1"/>
  <c r="Y93" i="2"/>
  <c r="Z93" i="2" s="1"/>
  <c r="AL93" i="2" s="1"/>
  <c r="Y94" i="2"/>
  <c r="Z94" i="2" s="1"/>
  <c r="AL94" i="2" s="1"/>
  <c r="Y95" i="2"/>
  <c r="Z95" i="2" s="1"/>
  <c r="AL95" i="2" s="1"/>
  <c r="Y96" i="2"/>
  <c r="Z96" i="2" s="1"/>
  <c r="AL96" i="2" s="1"/>
  <c r="Y97" i="2"/>
  <c r="Z97" i="2" s="1"/>
  <c r="AL97" i="2" s="1"/>
  <c r="Y98" i="2"/>
  <c r="Z98" i="2" s="1"/>
  <c r="AL98" i="2" s="1"/>
  <c r="Y99" i="2"/>
  <c r="Z99" i="2" s="1"/>
  <c r="AL99" i="2" s="1"/>
  <c r="Y100" i="2"/>
  <c r="Z100" i="2" s="1"/>
  <c r="AL100" i="2" s="1"/>
  <c r="Y101" i="2"/>
  <c r="Z101" i="2" s="1"/>
  <c r="AL101" i="2" s="1"/>
  <c r="Y102" i="2"/>
  <c r="Z102" i="2" s="1"/>
  <c r="AL102" i="2" s="1"/>
  <c r="Y103" i="2"/>
  <c r="Z103" i="2" s="1"/>
  <c r="AL103" i="2" s="1"/>
  <c r="Y104" i="2"/>
  <c r="Z104" i="2" s="1"/>
  <c r="AL104" i="2" s="1"/>
  <c r="Y105" i="2"/>
  <c r="Z105" i="2" s="1"/>
  <c r="AL105" i="2" s="1"/>
  <c r="Y106" i="2"/>
  <c r="Z106" i="2" s="1"/>
  <c r="AL106" i="2" s="1"/>
  <c r="Y108" i="2"/>
  <c r="Z108" i="2" s="1"/>
  <c r="AL108" i="2" s="1"/>
  <c r="Y109" i="2"/>
  <c r="Z109" i="2" s="1"/>
  <c r="AL109" i="2" s="1"/>
  <c r="Y110" i="2"/>
  <c r="Z110" i="2" s="1"/>
  <c r="AL110" i="2" s="1"/>
  <c r="Y111" i="2"/>
  <c r="Z111" i="2" s="1"/>
  <c r="AL111" i="2" s="1"/>
  <c r="Y112" i="2"/>
  <c r="Z112" i="2" s="1"/>
  <c r="AL112" i="2" s="1"/>
  <c r="Y113" i="2"/>
  <c r="Z113" i="2" s="1"/>
  <c r="AL113" i="2" s="1"/>
  <c r="Y114" i="2"/>
  <c r="Z114" i="2" s="1"/>
  <c r="AL114" i="2" s="1"/>
  <c r="Y115" i="2"/>
  <c r="Z115" i="2" s="1"/>
  <c r="AL115" i="2" s="1"/>
  <c r="Y116" i="2"/>
  <c r="Z116" i="2" s="1"/>
  <c r="AL116" i="2" s="1"/>
  <c r="Y117" i="2"/>
  <c r="Z117" i="2" s="1"/>
  <c r="AL117" i="2" s="1"/>
  <c r="Y118" i="2"/>
  <c r="Z118" i="2" s="1"/>
  <c r="AL118" i="2" s="1"/>
  <c r="Y120" i="2"/>
  <c r="Z120" i="2" s="1"/>
  <c r="AL120" i="2" s="1"/>
  <c r="Y121" i="2"/>
  <c r="Z121" i="2" s="1"/>
  <c r="AL121" i="2" s="1"/>
  <c r="Y122" i="2"/>
  <c r="Z122" i="2" s="1"/>
  <c r="AL122" i="2" s="1"/>
  <c r="Y123" i="2"/>
  <c r="Z123" i="2" s="1"/>
  <c r="AL123" i="2" s="1"/>
  <c r="Y124" i="2"/>
  <c r="AB124" i="2" s="1"/>
  <c r="Y125" i="2"/>
  <c r="Z125" i="2" s="1"/>
  <c r="AL125" i="2" s="1"/>
  <c r="Y126" i="2"/>
  <c r="Z126" i="2" s="1"/>
  <c r="AL126" i="2" s="1"/>
  <c r="Y127" i="2"/>
  <c r="Z127" i="2" s="1"/>
  <c r="AL127" i="2" s="1"/>
  <c r="Y128" i="2"/>
  <c r="Z128" i="2" s="1"/>
  <c r="AL128" i="2" s="1"/>
  <c r="Y129" i="2"/>
  <c r="Z129" i="2" s="1"/>
  <c r="AL129" i="2" s="1"/>
  <c r="Y130" i="2"/>
  <c r="Z130" i="2" s="1"/>
  <c r="AL130" i="2" s="1"/>
  <c r="Y131" i="2"/>
  <c r="Z131" i="2" s="1"/>
  <c r="AL131" i="2" s="1"/>
  <c r="Y132" i="2"/>
  <c r="Z132" i="2" s="1"/>
  <c r="AL132" i="2" s="1"/>
  <c r="Y133" i="2"/>
  <c r="Z133" i="2" s="1"/>
  <c r="AL133" i="2" s="1"/>
  <c r="Y134" i="2"/>
  <c r="Z134" i="2" s="1"/>
  <c r="AL134" i="2" s="1"/>
  <c r="Y135" i="2"/>
  <c r="Z135" i="2" s="1"/>
  <c r="AL135" i="2" s="1"/>
  <c r="Y136" i="2"/>
  <c r="Z136" i="2" s="1"/>
  <c r="AL136" i="2" s="1"/>
  <c r="Y137" i="2"/>
  <c r="Z137" i="2" s="1"/>
  <c r="AL137" i="2" s="1"/>
  <c r="Y138" i="2"/>
  <c r="Z138" i="2" s="1"/>
  <c r="AL138" i="2" s="1"/>
  <c r="Y139" i="2"/>
  <c r="Z139" i="2" s="1"/>
  <c r="AL139" i="2" s="1"/>
  <c r="Y140" i="2"/>
  <c r="Z140" i="2" s="1"/>
  <c r="AL140" i="2" s="1"/>
  <c r="Y141" i="2"/>
  <c r="Z141" i="2" s="1"/>
  <c r="AL141" i="2" s="1"/>
  <c r="Y142" i="2"/>
  <c r="Z142" i="2" s="1"/>
  <c r="AL142" i="2" s="1"/>
  <c r="Y143" i="2"/>
  <c r="Z143" i="2" s="1"/>
  <c r="AL143" i="2" s="1"/>
  <c r="Y144" i="2"/>
  <c r="Z144" i="2" s="1"/>
  <c r="AL144" i="2" s="1"/>
  <c r="Y145" i="2"/>
  <c r="Z145" i="2" s="1"/>
  <c r="AL145" i="2" s="1"/>
  <c r="Y146" i="2"/>
  <c r="Z146" i="2" s="1"/>
  <c r="AL146" i="2" s="1"/>
  <c r="Y147" i="2"/>
  <c r="Z147" i="2" s="1"/>
  <c r="AL147" i="2" s="1"/>
  <c r="Y148" i="2"/>
  <c r="Z148" i="2" s="1"/>
  <c r="AL148" i="2" s="1"/>
  <c r="Y149" i="2"/>
  <c r="Z149" i="2" s="1"/>
  <c r="AL149" i="2" s="1"/>
  <c r="Y150" i="2"/>
  <c r="Z150" i="2" s="1"/>
  <c r="AL150" i="2" s="1"/>
  <c r="Y151" i="2"/>
  <c r="Z151" i="2" s="1"/>
  <c r="AL151" i="2" s="1"/>
  <c r="Y152" i="2"/>
  <c r="Z152" i="2" s="1"/>
  <c r="AL152" i="2" s="1"/>
  <c r="Y153" i="2"/>
  <c r="Z153" i="2" s="1"/>
  <c r="AL153" i="2" s="1"/>
  <c r="Y154" i="2"/>
  <c r="Z154" i="2" s="1"/>
  <c r="AL154" i="2" s="1"/>
  <c r="Y155" i="2"/>
  <c r="Z155" i="2" s="1"/>
  <c r="AL155" i="2" s="1"/>
  <c r="Y156" i="2"/>
  <c r="Z156" i="2" s="1"/>
  <c r="AL156" i="2" s="1"/>
  <c r="Y157" i="2"/>
  <c r="Z157" i="2" s="1"/>
  <c r="AL157" i="2" s="1"/>
  <c r="Y158" i="2"/>
  <c r="Z158" i="2" s="1"/>
  <c r="AL158" i="2" s="1"/>
  <c r="Y159" i="2"/>
  <c r="Z159" i="2" s="1"/>
  <c r="AL159" i="2" s="1"/>
  <c r="Z160" i="2"/>
  <c r="Y161" i="2"/>
  <c r="Z161" i="2" s="1"/>
  <c r="AL161" i="2" s="1"/>
  <c r="Y162" i="2"/>
  <c r="Z162" i="2" s="1"/>
  <c r="AL162" i="2" s="1"/>
  <c r="Y163" i="2"/>
  <c r="Z163" i="2" s="1"/>
  <c r="AL163" i="2" s="1"/>
  <c r="Y164" i="2"/>
  <c r="Z164" i="2" s="1"/>
  <c r="AL164" i="2" s="1"/>
  <c r="Y165" i="2"/>
  <c r="Z165" i="2" s="1"/>
  <c r="AL165" i="2" s="1"/>
  <c r="Y166" i="2"/>
  <c r="Z166" i="2" s="1"/>
  <c r="AL166" i="2" s="1"/>
  <c r="Y167" i="2"/>
  <c r="Z167" i="2" s="1"/>
  <c r="AL167" i="2" s="1"/>
  <c r="Y168" i="2"/>
  <c r="Z168" i="2" s="1"/>
  <c r="AL168" i="2" s="1"/>
  <c r="Y169" i="2"/>
  <c r="Z169" i="2" s="1"/>
  <c r="AL169" i="2" s="1"/>
  <c r="Y170" i="2"/>
  <c r="Z170" i="2" s="1"/>
  <c r="AL170" i="2" s="1"/>
  <c r="Y171" i="2"/>
  <c r="Z171" i="2" s="1"/>
  <c r="AL171" i="2" s="1"/>
  <c r="Y172" i="2"/>
  <c r="Z172" i="2" s="1"/>
  <c r="AL172" i="2" s="1"/>
  <c r="Y173" i="2"/>
  <c r="Z173" i="2" s="1"/>
  <c r="AL173" i="2" s="1"/>
  <c r="Y174" i="2"/>
  <c r="Z174" i="2" s="1"/>
  <c r="AL174" i="2" s="1"/>
  <c r="Z175" i="2"/>
  <c r="AL175" i="2" s="1"/>
  <c r="Z176" i="2"/>
  <c r="AL176" i="2" s="1"/>
  <c r="AB177" i="2"/>
  <c r="Z178" i="2"/>
  <c r="AL178" i="2" s="1"/>
  <c r="Z179" i="2"/>
  <c r="AL179" i="2" s="1"/>
  <c r="Y200" i="2"/>
  <c r="Z200" i="2" s="1"/>
  <c r="AL200" i="2" s="1"/>
  <c r="Y201" i="2"/>
  <c r="Z201" i="2" s="1"/>
  <c r="AL201" i="2" s="1"/>
  <c r="Y202" i="2"/>
  <c r="Z202" i="2" s="1"/>
  <c r="AL202" i="2" s="1"/>
  <c r="Y203" i="2"/>
  <c r="Z203" i="2" s="1"/>
  <c r="AL203" i="2" s="1"/>
  <c r="Y204" i="2"/>
  <c r="Z204" i="2" s="1"/>
  <c r="AL204" i="2" s="1"/>
  <c r="Y205" i="2"/>
  <c r="Z205" i="2" s="1"/>
  <c r="AL205" i="2" s="1"/>
  <c r="Y206" i="2"/>
  <c r="Z206" i="2" s="1"/>
  <c r="AL206" i="2" s="1"/>
  <c r="Y207" i="2"/>
  <c r="Z207" i="2" s="1"/>
  <c r="AL207" i="2" s="1"/>
  <c r="Y208" i="2"/>
  <c r="Z208" i="2" s="1"/>
  <c r="AL208" i="2" s="1"/>
  <c r="Y209" i="2"/>
  <c r="Z209" i="2" s="1"/>
  <c r="AL209" i="2" s="1"/>
  <c r="Y210" i="2"/>
  <c r="Z210" i="2" s="1"/>
  <c r="AL210" i="2" s="1"/>
  <c r="Y211" i="2"/>
  <c r="Z211" i="2" s="1"/>
  <c r="AL211" i="2" s="1"/>
  <c r="Y212" i="2"/>
  <c r="Z212" i="2" s="1"/>
  <c r="AL212" i="2" s="1"/>
  <c r="Y213" i="2"/>
  <c r="Z213" i="2" s="1"/>
  <c r="AL213" i="2" s="1"/>
  <c r="Y214" i="2"/>
  <c r="Z214" i="2" s="1"/>
  <c r="AL214" i="2" s="1"/>
  <c r="Y215" i="2"/>
  <c r="Z215" i="2" s="1"/>
  <c r="AL215" i="2" s="1"/>
  <c r="Y216" i="2"/>
  <c r="Z216" i="2" s="1"/>
  <c r="AL216" i="2" s="1"/>
  <c r="Y217" i="2"/>
  <c r="Z217" i="2" s="1"/>
  <c r="AL217" i="2" s="1"/>
  <c r="Y218" i="2"/>
  <c r="Z218" i="2" s="1"/>
  <c r="AL218" i="2" s="1"/>
  <c r="Y219" i="2"/>
  <c r="Z219" i="2" s="1"/>
  <c r="AL219" i="2" s="1"/>
  <c r="Y220" i="2"/>
  <c r="Z220" i="2" s="1"/>
  <c r="AL220" i="2" s="1"/>
  <c r="Y221" i="2"/>
  <c r="Z221" i="2" s="1"/>
  <c r="AL221" i="2" s="1"/>
  <c r="Y222" i="2"/>
  <c r="Z222" i="2" s="1"/>
  <c r="AL222" i="2" s="1"/>
  <c r="Y223" i="2"/>
  <c r="Z223" i="2" s="1"/>
  <c r="AL223" i="2" s="1"/>
  <c r="Y224" i="2"/>
  <c r="Z224" i="2" s="1"/>
  <c r="AL224" i="2" s="1"/>
  <c r="Y225" i="2"/>
  <c r="Z225" i="2" s="1"/>
  <c r="AL225" i="2" s="1"/>
  <c r="Y226" i="2"/>
  <c r="Z226" i="2" s="1"/>
  <c r="AL226" i="2" s="1"/>
  <c r="Y227" i="2"/>
  <c r="Z227" i="2" s="1"/>
  <c r="AL227" i="2" s="1"/>
  <c r="Y228" i="2"/>
  <c r="Z228" i="2" s="1"/>
  <c r="AL228" i="2" s="1"/>
  <c r="Y229" i="2"/>
  <c r="Z229" i="2" s="1"/>
  <c r="AL229" i="2" s="1"/>
  <c r="Y230" i="2"/>
  <c r="Z230" i="2" s="1"/>
  <c r="AL230" i="2" s="1"/>
  <c r="Y231" i="2"/>
  <c r="Z231" i="2" s="1"/>
  <c r="AL231" i="2" s="1"/>
  <c r="Y232" i="2"/>
  <c r="Z232" i="2" s="1"/>
  <c r="AL232" i="2" s="1"/>
  <c r="Y233" i="2"/>
  <c r="Z233" i="2" s="1"/>
  <c r="AL233" i="2" s="1"/>
  <c r="Y234" i="2"/>
  <c r="Z234" i="2" s="1"/>
  <c r="AL234" i="2" s="1"/>
  <c r="Y235" i="2"/>
  <c r="Z235" i="2" s="1"/>
  <c r="AL235" i="2" s="1"/>
  <c r="Y236" i="2"/>
  <c r="Z236" i="2" s="1"/>
  <c r="AL236" i="2" s="1"/>
  <c r="Y237" i="2"/>
  <c r="Z237" i="2" s="1"/>
  <c r="AL237" i="2" s="1"/>
  <c r="Y238" i="2"/>
  <c r="Z238" i="2" s="1"/>
  <c r="AL238" i="2" s="1"/>
  <c r="Y239" i="2"/>
  <c r="Z239" i="2" s="1"/>
  <c r="AL239" i="2" s="1"/>
  <c r="Y240" i="2"/>
  <c r="Z240" i="2" s="1"/>
  <c r="AL240" i="2" s="1"/>
  <c r="Y242" i="2"/>
  <c r="Z242" i="2" s="1"/>
  <c r="AL242" i="2" s="1"/>
  <c r="Y243" i="2"/>
  <c r="Z243" i="2" s="1"/>
  <c r="AL243" i="2" s="1"/>
  <c r="Y244" i="2"/>
  <c r="Z244" i="2" s="1"/>
  <c r="AL244" i="2" s="1"/>
  <c r="Y245" i="2"/>
  <c r="Z245" i="2" s="1"/>
  <c r="AL245" i="2" s="1"/>
  <c r="Y246" i="2"/>
  <c r="Z246" i="2" s="1"/>
  <c r="AL246" i="2" s="1"/>
  <c r="Y247" i="2"/>
  <c r="Z247" i="2" s="1"/>
  <c r="AL247" i="2" s="1"/>
  <c r="Y248" i="2"/>
  <c r="Z248" i="2" s="1"/>
  <c r="AL248" i="2" s="1"/>
  <c r="Y249" i="2"/>
  <c r="Z249" i="2" s="1"/>
  <c r="AL249" i="2" s="1"/>
  <c r="Y251" i="2"/>
  <c r="Z251" i="2" s="1"/>
  <c r="AL251" i="2" s="1"/>
  <c r="Y252" i="2"/>
  <c r="Z252" i="2" s="1"/>
  <c r="AL252" i="2" s="1"/>
  <c r="Y253" i="2"/>
  <c r="Z253" i="2" s="1"/>
  <c r="AL253" i="2" s="1"/>
  <c r="Y254" i="2"/>
  <c r="Z254" i="2" s="1"/>
  <c r="AL254" i="2" s="1"/>
  <c r="Y255" i="2"/>
  <c r="Z255" i="2" s="1"/>
  <c r="AL255" i="2" s="1"/>
  <c r="Y256" i="2"/>
  <c r="Z256" i="2" s="1"/>
  <c r="Y257" i="2"/>
  <c r="Z257" i="2" s="1"/>
  <c r="AL257" i="2" s="1"/>
  <c r="Y258" i="2"/>
  <c r="Z258" i="2" s="1"/>
  <c r="AL258" i="2" s="1"/>
  <c r="Y259" i="2"/>
  <c r="Z259" i="2" s="1"/>
  <c r="AL259" i="2" s="1"/>
  <c r="Y260" i="2"/>
  <c r="Z260" i="2" s="1"/>
  <c r="AL260" i="2" s="1"/>
  <c r="Y261" i="2"/>
  <c r="Z261" i="2" s="1"/>
  <c r="AL261" i="2" s="1"/>
  <c r="Y262" i="2"/>
  <c r="Z262" i="2" s="1"/>
  <c r="AL262" i="2" s="1"/>
  <c r="Y263" i="2"/>
  <c r="Z263" i="2" s="1"/>
  <c r="AL263" i="2" s="1"/>
  <c r="Y264" i="2"/>
  <c r="Z264" i="2" s="1"/>
  <c r="AL264" i="2" s="1"/>
  <c r="Y265" i="2"/>
  <c r="Z265" i="2" s="1"/>
  <c r="AL265" i="2" s="1"/>
  <c r="Y266" i="2"/>
  <c r="Z266" i="2" s="1"/>
  <c r="AL266" i="2" s="1"/>
  <c r="Y267" i="2"/>
  <c r="Z267" i="2" s="1"/>
  <c r="AL267" i="2" s="1"/>
  <c r="Y268" i="2"/>
  <c r="Z268" i="2" s="1"/>
  <c r="AL268" i="2" s="1"/>
  <c r="Y269" i="2"/>
  <c r="Z269" i="2" s="1"/>
  <c r="AL269" i="2" s="1"/>
  <c r="Y270" i="2"/>
  <c r="Z270" i="2" s="1"/>
  <c r="AL270" i="2" s="1"/>
  <c r="Y271" i="2"/>
  <c r="Z271" i="2" s="1"/>
  <c r="AL271" i="2" s="1"/>
  <c r="Y272" i="2"/>
  <c r="Z272" i="2" s="1"/>
  <c r="AL272" i="2" s="1"/>
  <c r="Y273" i="2"/>
  <c r="AB273" i="2" s="1"/>
  <c r="Y274" i="2"/>
  <c r="Z274" i="2" s="1"/>
  <c r="AL274" i="2" s="1"/>
  <c r="Y275" i="2"/>
  <c r="Z275" i="2" s="1"/>
  <c r="AL275" i="2" s="1"/>
  <c r="Y276" i="2"/>
  <c r="Z276" i="2" s="1"/>
  <c r="AL276" i="2" s="1"/>
  <c r="Y277" i="2"/>
  <c r="Z277" i="2" s="1"/>
  <c r="AL277" i="2" s="1"/>
  <c r="Y278" i="2"/>
  <c r="Z278" i="2" s="1"/>
  <c r="AL278" i="2" s="1"/>
  <c r="Y279" i="2"/>
  <c r="Z279" i="2" s="1"/>
  <c r="AL279" i="2" s="1"/>
  <c r="Y280" i="2"/>
  <c r="Z280" i="2" s="1"/>
  <c r="AL280" i="2" s="1"/>
  <c r="Y281" i="2"/>
  <c r="Z281" i="2" s="1"/>
  <c r="AL281" i="2" s="1"/>
  <c r="Y282" i="2"/>
  <c r="Z282" i="2" s="1"/>
  <c r="AL282" i="2" s="1"/>
  <c r="Y283" i="2"/>
  <c r="Z283" i="2" s="1"/>
  <c r="AL283" i="2" s="1"/>
  <c r="Y284" i="2"/>
  <c r="AB284" i="2" s="1"/>
  <c r="Y285" i="2"/>
  <c r="AB285" i="2" s="1"/>
  <c r="Y286" i="2"/>
  <c r="Z286" i="2" s="1"/>
  <c r="AL286" i="2" s="1"/>
  <c r="Y287" i="2"/>
  <c r="Z287" i="2" s="1"/>
  <c r="AL287" i="2" s="1"/>
  <c r="Y288" i="2"/>
  <c r="Z288" i="2" s="1"/>
  <c r="AL288" i="2" s="1"/>
  <c r="Y289" i="2"/>
  <c r="Z289" i="2" s="1"/>
  <c r="AL289" i="2" s="1"/>
  <c r="Y290" i="2"/>
  <c r="Z290" i="2" s="1"/>
  <c r="AL290" i="2" s="1"/>
  <c r="Y291" i="2"/>
  <c r="Z291" i="2" s="1"/>
  <c r="AL291" i="2" s="1"/>
  <c r="Y292" i="2"/>
  <c r="Z292" i="2" s="1"/>
  <c r="AL292" i="2" s="1"/>
  <c r="Y293" i="2"/>
  <c r="Z293" i="2" s="1"/>
  <c r="AL293" i="2" s="1"/>
  <c r="Y294" i="2"/>
  <c r="Z294" i="2" s="1"/>
  <c r="AL294" i="2" s="1"/>
  <c r="Y295" i="2"/>
  <c r="Z295" i="2" s="1"/>
  <c r="AL295" i="2" s="1"/>
  <c r="Y296" i="2"/>
  <c r="Z296" i="2" s="1"/>
  <c r="AL296" i="2" s="1"/>
  <c r="Y297" i="2"/>
  <c r="Z297" i="2" s="1"/>
  <c r="AL297" i="2" s="1"/>
  <c r="Y298" i="2"/>
  <c r="Z298" i="2" s="1"/>
  <c r="AL298" i="2" s="1"/>
  <c r="Y299" i="2"/>
  <c r="AB299" i="2" s="1"/>
  <c r="Y300" i="2"/>
  <c r="Z300" i="2" s="1"/>
  <c r="AL300" i="2" s="1"/>
  <c r="Y301" i="2"/>
  <c r="Z301" i="2" s="1"/>
  <c r="AL301" i="2" s="1"/>
  <c r="Y302" i="2"/>
  <c r="Z302" i="2" s="1"/>
  <c r="AL302" i="2" s="1"/>
  <c r="Y303" i="2"/>
  <c r="Z303" i="2" s="1"/>
  <c r="AL303" i="2" s="1"/>
  <c r="Y304" i="2"/>
  <c r="Z304" i="2" s="1"/>
  <c r="AL304" i="2" s="1"/>
  <c r="Y305" i="2"/>
  <c r="Z305" i="2" s="1"/>
  <c r="AL305" i="2" s="1"/>
  <c r="Y306" i="2"/>
  <c r="Z306" i="2" s="1"/>
  <c r="AL306" i="2" s="1"/>
  <c r="Y307" i="2"/>
  <c r="Z307" i="2" s="1"/>
  <c r="AL307" i="2" s="1"/>
  <c r="Y308" i="2"/>
  <c r="Z308" i="2" s="1"/>
  <c r="AL308" i="2" s="1"/>
  <c r="Y309" i="2"/>
  <c r="Z309" i="2" s="1"/>
  <c r="AL309" i="2" s="1"/>
  <c r="Y310" i="2"/>
  <c r="Z310" i="2" s="1"/>
  <c r="AL310" i="2" s="1"/>
  <c r="Y311" i="2"/>
  <c r="Z311" i="2" s="1"/>
  <c r="AL311" i="2" s="1"/>
  <c r="Y312" i="2"/>
  <c r="Z312" i="2" s="1"/>
  <c r="AL312" i="2" s="1"/>
  <c r="Y313" i="2"/>
  <c r="Z313" i="2" s="1"/>
  <c r="AL313" i="2" s="1"/>
  <c r="Y314" i="2"/>
  <c r="Z314" i="2" s="1"/>
  <c r="AL314" i="2" s="1"/>
  <c r="Y315" i="2"/>
  <c r="Z315" i="2" s="1"/>
  <c r="AL315" i="2" s="1"/>
  <c r="Y316" i="2"/>
  <c r="Z316" i="2" s="1"/>
  <c r="AL316" i="2" s="1"/>
  <c r="Y317" i="2"/>
  <c r="Z317" i="2" s="1"/>
  <c r="AL317" i="2" s="1"/>
  <c r="Y318" i="2"/>
  <c r="Z318" i="2" s="1"/>
  <c r="AL318" i="2" s="1"/>
  <c r="Y319" i="2"/>
  <c r="Z319" i="2" s="1"/>
  <c r="AL319" i="2" s="1"/>
  <c r="Y320" i="2"/>
  <c r="Z320" i="2" s="1"/>
  <c r="AL320" i="2" s="1"/>
  <c r="Y321" i="2"/>
  <c r="Z321" i="2" s="1"/>
  <c r="AL321" i="2" s="1"/>
  <c r="Y322" i="2"/>
  <c r="Z322" i="2" s="1"/>
  <c r="AL322" i="2" s="1"/>
  <c r="Y323" i="2"/>
  <c r="Z323" i="2" s="1"/>
  <c r="AL323" i="2" s="1"/>
  <c r="Y324" i="2"/>
  <c r="Z324" i="2" s="1"/>
  <c r="AL324" i="2" s="1"/>
  <c r="Y325" i="2"/>
  <c r="Z325" i="2" s="1"/>
  <c r="AL325" i="2" s="1"/>
  <c r="Y326" i="2"/>
  <c r="Z326" i="2" s="1"/>
  <c r="AL326" i="2" s="1"/>
  <c r="Y327" i="2"/>
  <c r="Z327" i="2" s="1"/>
  <c r="AL327" i="2" s="1"/>
  <c r="Y328" i="2"/>
  <c r="Z328" i="2" s="1"/>
  <c r="AL328" i="2" s="1"/>
  <c r="Y329" i="2"/>
  <c r="Z329" i="2" s="1"/>
  <c r="AL329" i="2" s="1"/>
  <c r="Y330" i="2"/>
  <c r="Z330" i="2" s="1"/>
  <c r="AL330" i="2" s="1"/>
  <c r="Y331" i="2"/>
  <c r="Z331" i="2" s="1"/>
  <c r="AL331" i="2" s="1"/>
  <c r="Y332" i="2"/>
  <c r="Z332" i="2" s="1"/>
  <c r="AL332" i="2" s="1"/>
  <c r="Y333" i="2"/>
  <c r="Z333" i="2" s="1"/>
  <c r="AL333" i="2" s="1"/>
  <c r="Y334" i="2"/>
  <c r="Z334" i="2" s="1"/>
  <c r="AL334" i="2" s="1"/>
  <c r="Y335" i="2"/>
  <c r="Z335" i="2" s="1"/>
  <c r="AL335" i="2" s="1"/>
  <c r="Y336" i="2"/>
  <c r="Z336" i="2" s="1"/>
  <c r="AL336" i="2" s="1"/>
  <c r="Y337" i="2"/>
  <c r="Z337" i="2" s="1"/>
  <c r="AL337" i="2" s="1"/>
  <c r="Y339" i="2"/>
  <c r="Y340" i="2"/>
  <c r="Z340" i="2" s="1"/>
  <c r="AL340" i="2" s="1"/>
  <c r="Y341" i="2"/>
  <c r="Z341" i="2" s="1"/>
  <c r="AL341" i="2" s="1"/>
  <c r="Y342" i="2"/>
  <c r="Z342" i="2" s="1"/>
  <c r="AL342" i="2" s="1"/>
  <c r="Y343" i="2"/>
  <c r="Y344" i="2"/>
  <c r="Z344" i="2" s="1"/>
  <c r="AL344" i="2" s="1"/>
  <c r="Y345" i="2"/>
  <c r="Z345" i="2" s="1"/>
  <c r="AL345" i="2" s="1"/>
  <c r="Y346" i="2"/>
  <c r="Z346" i="2" s="1"/>
  <c r="AL346" i="2" s="1"/>
  <c r="Y347" i="2"/>
  <c r="Y348" i="2"/>
  <c r="Y349" i="2"/>
  <c r="Y350" i="2"/>
  <c r="Z350" i="2" s="1"/>
  <c r="AL350" i="2" s="1"/>
  <c r="Y2" i="2"/>
  <c r="Z2" i="2" s="1"/>
  <c r="AL2" i="2" s="1"/>
  <c r="X261" i="2"/>
  <c r="X260" i="2"/>
  <c r="X156" i="2"/>
  <c r="X155" i="2"/>
  <c r="X94" i="2"/>
  <c r="X93" i="2"/>
  <c r="X92" i="2"/>
  <c r="X349" i="2"/>
  <c r="X345" i="2"/>
  <c r="X348" i="2"/>
  <c r="X347" i="2"/>
  <c r="X343" i="2"/>
  <c r="X342" i="2"/>
  <c r="X341" i="2"/>
  <c r="X340" i="2"/>
  <c r="X339" i="2"/>
  <c r="X336" i="2"/>
  <c r="X335" i="2"/>
  <c r="X333" i="2"/>
  <c r="X332" i="2"/>
  <c r="X331" i="2"/>
  <c r="X330" i="2"/>
  <c r="X329" i="2"/>
  <c r="X328" i="2"/>
  <c r="X327" i="2"/>
  <c r="X326" i="2"/>
  <c r="X325" i="2"/>
  <c r="X322" i="2"/>
  <c r="X321" i="2"/>
  <c r="X320" i="2"/>
  <c r="X319" i="2"/>
  <c r="X317" i="2"/>
  <c r="X315" i="2"/>
  <c r="X314" i="2"/>
  <c r="X313" i="2"/>
  <c r="X311" i="2"/>
  <c r="X310" i="2"/>
  <c r="X309" i="2"/>
  <c r="X308" i="2"/>
  <c r="X306" i="2"/>
  <c r="X305" i="2"/>
  <c r="X304" i="2"/>
  <c r="X303" i="2"/>
  <c r="X302" i="2"/>
  <c r="X301" i="2"/>
  <c r="X297" i="2"/>
  <c r="X296" i="2"/>
  <c r="X294" i="2"/>
  <c r="X293" i="2"/>
  <c r="X291" i="2"/>
  <c r="X290" i="2"/>
  <c r="X289" i="2"/>
  <c r="X288" i="2"/>
  <c r="X272" i="2"/>
  <c r="X270" i="2"/>
  <c r="X268" i="2"/>
  <c r="X267" i="2"/>
  <c r="X266" i="2"/>
  <c r="X263" i="2"/>
  <c r="X262" i="2"/>
  <c r="X257" i="2"/>
  <c r="X256" i="2"/>
  <c r="X255" i="2"/>
  <c r="X254" i="2"/>
  <c r="X253" i="2"/>
  <c r="X248" i="2"/>
  <c r="X243" i="2"/>
  <c r="X237" i="2"/>
  <c r="X236" i="2"/>
  <c r="X231" i="2"/>
  <c r="X230" i="2"/>
  <c r="X229" i="2"/>
  <c r="X228" i="2"/>
  <c r="X225" i="2"/>
  <c r="X224" i="2"/>
  <c r="X223" i="2"/>
  <c r="X222" i="2"/>
  <c r="X216" i="2"/>
  <c r="X214" i="2"/>
  <c r="X212" i="2"/>
  <c r="X208" i="2"/>
  <c r="X207" i="2"/>
  <c r="X206" i="2"/>
  <c r="X205" i="2"/>
  <c r="X203" i="2"/>
  <c r="X202" i="2"/>
  <c r="X176" i="2"/>
  <c r="X175" i="2"/>
  <c r="X172" i="2"/>
  <c r="X169" i="2"/>
  <c r="X168" i="2"/>
  <c r="X167" i="2"/>
  <c r="X164" i="2"/>
  <c r="X162" i="2"/>
  <c r="X161" i="2"/>
  <c r="X160" i="2"/>
  <c r="X159" i="2"/>
  <c r="X153" i="2"/>
  <c r="X152" i="2"/>
  <c r="X151" i="2"/>
  <c r="X149" i="2"/>
  <c r="X148" i="2"/>
  <c r="X147" i="2"/>
  <c r="X141" i="2"/>
  <c r="X140" i="2"/>
  <c r="X139" i="2"/>
  <c r="X138" i="2"/>
  <c r="X134" i="2"/>
  <c r="X131" i="2"/>
  <c r="X128" i="2"/>
  <c r="X120" i="2"/>
  <c r="X118" i="2"/>
  <c r="X112" i="2"/>
  <c r="X111" i="2"/>
  <c r="X110" i="2"/>
  <c r="X109" i="2"/>
  <c r="X108" i="2"/>
  <c r="X107" i="2"/>
  <c r="X106" i="2"/>
  <c r="X105" i="2"/>
  <c r="X102" i="2"/>
  <c r="X101" i="2"/>
  <c r="X100" i="2"/>
  <c r="X99" i="2"/>
  <c r="X98" i="2"/>
  <c r="X97" i="2"/>
  <c r="X96" i="2"/>
  <c r="X90" i="2"/>
  <c r="X89" i="2"/>
  <c r="X85" i="2"/>
  <c r="X83" i="2"/>
  <c r="X82" i="2"/>
  <c r="X80" i="2"/>
  <c r="X79" i="2"/>
  <c r="X77" i="2"/>
  <c r="X72" i="2"/>
  <c r="X67" i="2"/>
  <c r="X66" i="2"/>
  <c r="X65" i="2"/>
  <c r="X63" i="2"/>
  <c r="X61" i="2"/>
  <c r="X59" i="2"/>
  <c r="X57" i="2"/>
  <c r="X52" i="2"/>
  <c r="X51" i="2"/>
  <c r="X50" i="2"/>
  <c r="X49" i="2"/>
  <c r="X48" i="2"/>
  <c r="X33" i="2"/>
  <c r="X32" i="2"/>
  <c r="X30" i="2"/>
  <c r="X28" i="2"/>
  <c r="X350" i="2"/>
  <c r="X346" i="2"/>
  <c r="X344" i="2"/>
  <c r="X337" i="2"/>
  <c r="X334" i="2"/>
  <c r="X324" i="2"/>
  <c r="X323" i="2"/>
  <c r="X318" i="2"/>
  <c r="X316" i="2"/>
  <c r="X307" i="2"/>
  <c r="X300" i="2"/>
  <c r="X295" i="2"/>
  <c r="X292" i="2"/>
  <c r="X287" i="2"/>
  <c r="X286" i="2"/>
  <c r="X283" i="2"/>
  <c r="X282" i="2"/>
  <c r="X281" i="2"/>
  <c r="X280" i="2"/>
  <c r="X279" i="2"/>
  <c r="X278" i="2"/>
  <c r="X277" i="2"/>
  <c r="X276" i="2"/>
  <c r="X275" i="2"/>
  <c r="X274" i="2"/>
  <c r="X271" i="2"/>
  <c r="X269" i="2"/>
  <c r="X265" i="2"/>
  <c r="X264" i="2"/>
  <c r="X259" i="2"/>
  <c r="X258" i="2"/>
  <c r="X252" i="2"/>
  <c r="X251" i="2"/>
  <c r="X249" i="2"/>
  <c r="X247" i="2"/>
  <c r="X246" i="2"/>
  <c r="X245" i="2"/>
  <c r="X244" i="2"/>
  <c r="X242" i="2"/>
  <c r="X240" i="2"/>
  <c r="X239" i="2"/>
  <c r="X238" i="2"/>
  <c r="X235" i="2"/>
  <c r="X234" i="2"/>
  <c r="X233" i="2"/>
  <c r="X232" i="2"/>
  <c r="X227" i="2"/>
  <c r="X226" i="2"/>
  <c r="X221" i="2"/>
  <c r="X220" i="2"/>
  <c r="X219" i="2"/>
  <c r="X218" i="2"/>
  <c r="X217" i="2"/>
  <c r="X215" i="2"/>
  <c r="X213" i="2"/>
  <c r="X211" i="2"/>
  <c r="X210" i="2"/>
  <c r="X209" i="2"/>
  <c r="X204" i="2"/>
  <c r="X201" i="2"/>
  <c r="X200" i="2"/>
  <c r="X178" i="2"/>
  <c r="X174" i="2"/>
  <c r="X173" i="2"/>
  <c r="X171" i="2"/>
  <c r="X170" i="2"/>
  <c r="X166" i="2"/>
  <c r="X165" i="2"/>
  <c r="X163" i="2"/>
  <c r="X158" i="2"/>
  <c r="X157" i="2"/>
  <c r="X154" i="2"/>
  <c r="X150" i="2"/>
  <c r="X146" i="2"/>
  <c r="X145" i="2"/>
  <c r="X144" i="2"/>
  <c r="X143" i="2"/>
  <c r="X142" i="2"/>
  <c r="X137" i="2"/>
  <c r="X136" i="2"/>
  <c r="X135" i="2"/>
  <c r="X133" i="2"/>
  <c r="X132" i="2"/>
  <c r="X130" i="2"/>
  <c r="X129" i="2"/>
  <c r="X127" i="2"/>
  <c r="X126" i="2"/>
  <c r="X123" i="2"/>
  <c r="X122" i="2"/>
  <c r="X121" i="2"/>
  <c r="X117" i="2"/>
  <c r="X116" i="2"/>
  <c r="X115" i="2"/>
  <c r="X114" i="2"/>
  <c r="X113" i="2"/>
  <c r="X104" i="2"/>
  <c r="X103" i="2"/>
  <c r="X95" i="2"/>
  <c r="X91" i="2"/>
  <c r="X88" i="2"/>
  <c r="X87" i="2"/>
  <c r="X86" i="2"/>
  <c r="X84" i="2"/>
  <c r="X81" i="2"/>
  <c r="X78" i="2"/>
  <c r="X76" i="2"/>
  <c r="X75" i="2"/>
  <c r="X74" i="2"/>
  <c r="X73" i="2"/>
  <c r="X71" i="2"/>
  <c r="X70" i="2"/>
  <c r="X69" i="2"/>
  <c r="X68" i="2"/>
  <c r="X64" i="2"/>
  <c r="X62" i="2"/>
  <c r="X60" i="2"/>
  <c r="X58" i="2"/>
  <c r="X56" i="2"/>
  <c r="X55" i="2"/>
  <c r="X54" i="2"/>
  <c r="X53" i="2"/>
  <c r="X47" i="2"/>
  <c r="X46" i="2"/>
  <c r="X45" i="2"/>
  <c r="X44" i="2"/>
  <c r="X27" i="2"/>
  <c r="X179" i="2"/>
  <c r="X125" i="2"/>
  <c r="X2" i="2"/>
  <c r="X312" i="2"/>
  <c r="X298" i="2"/>
  <c r="X25" i="2"/>
  <c r="X26" i="2"/>
  <c r="X22" i="2"/>
  <c r="X23" i="2"/>
  <c r="X21" i="2"/>
  <c r="X24" i="2"/>
  <c r="X20" i="2"/>
  <c r="X18" i="2"/>
  <c r="X19" i="2"/>
  <c r="X17" i="2"/>
  <c r="X16" i="2"/>
  <c r="X15" i="2"/>
  <c r="X10" i="2"/>
  <c r="X11" i="2"/>
  <c r="X12" i="2"/>
  <c r="X13" i="2"/>
  <c r="X14" i="2"/>
  <c r="X9" i="2"/>
  <c r="X7" i="2"/>
  <c r="X8" i="2"/>
  <c r="X6" i="2"/>
  <c r="X4" i="2"/>
  <c r="X5" i="2"/>
  <c r="X3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30" i="2"/>
  <c r="W32" i="2"/>
  <c r="W3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20" i="2"/>
  <c r="W121" i="2"/>
  <c r="W122" i="2"/>
  <c r="W123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8" i="2"/>
  <c r="W17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2" i="2"/>
  <c r="W243" i="2"/>
  <c r="W244" i="2"/>
  <c r="W245" i="2"/>
  <c r="W246" i="2"/>
  <c r="W247" i="2"/>
  <c r="W248" i="2"/>
  <c r="W249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4" i="2"/>
  <c r="W275" i="2"/>
  <c r="W276" i="2"/>
  <c r="W277" i="2"/>
  <c r="W278" i="2"/>
  <c r="W279" i="2"/>
  <c r="W280" i="2"/>
  <c r="W281" i="2"/>
  <c r="W282" i="2"/>
  <c r="W283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2" i="2"/>
  <c r="H179" i="2"/>
  <c r="O179" i="2"/>
  <c r="P312" i="2"/>
  <c r="L125" i="2"/>
  <c r="I125" i="2"/>
  <c r="H2" i="2"/>
  <c r="I2" i="2"/>
  <c r="J2" i="2"/>
  <c r="K2" i="2" s="1"/>
  <c r="AJ2" i="2" s="1"/>
  <c r="O2" i="2"/>
  <c r="P2" i="2"/>
  <c r="Q2" i="2"/>
  <c r="H125" i="2"/>
  <c r="O125" i="2"/>
  <c r="K125" i="2"/>
  <c r="AJ125" i="2" s="1"/>
  <c r="Q125" i="2"/>
  <c r="R125" i="2" s="1"/>
  <c r="AK125" i="2" s="1"/>
  <c r="O251" i="2"/>
  <c r="O287" i="2"/>
  <c r="Q251" i="2"/>
  <c r="S251" i="2" s="1"/>
  <c r="Q287" i="2"/>
  <c r="S287" i="2" s="1"/>
  <c r="R251" i="2"/>
  <c r="AK251" i="2" s="1"/>
  <c r="H33" i="2"/>
  <c r="P261" i="2"/>
  <c r="P260" i="2"/>
  <c r="P156" i="2"/>
  <c r="P155" i="2"/>
  <c r="P94" i="2"/>
  <c r="P93" i="2"/>
  <c r="P92" i="2"/>
  <c r="I92" i="2"/>
  <c r="P348" i="2"/>
  <c r="P347" i="2"/>
  <c r="P343" i="2"/>
  <c r="P342" i="2"/>
  <c r="P341" i="2"/>
  <c r="P340" i="2"/>
  <c r="P339" i="2"/>
  <c r="P336" i="2"/>
  <c r="P335" i="2"/>
  <c r="P333" i="2"/>
  <c r="P332" i="2"/>
  <c r="P331" i="2"/>
  <c r="P330" i="2"/>
  <c r="P329" i="2"/>
  <c r="P328" i="2"/>
  <c r="P327" i="2"/>
  <c r="P326" i="2"/>
  <c r="P325" i="2"/>
  <c r="P322" i="2"/>
  <c r="P321" i="2"/>
  <c r="P320" i="2"/>
  <c r="P319" i="2"/>
  <c r="P317" i="2"/>
  <c r="P315" i="2"/>
  <c r="P314" i="2"/>
  <c r="P313" i="2"/>
  <c r="P311" i="2"/>
  <c r="P310" i="2"/>
  <c r="P309" i="2"/>
  <c r="P308" i="2"/>
  <c r="P306" i="2"/>
  <c r="P305" i="2"/>
  <c r="P304" i="2"/>
  <c r="P303" i="2"/>
  <c r="P302" i="2"/>
  <c r="P301" i="2"/>
  <c r="P297" i="2"/>
  <c r="P296" i="2"/>
  <c r="P294" i="2"/>
  <c r="P293" i="2"/>
  <c r="P291" i="2"/>
  <c r="P290" i="2"/>
  <c r="P289" i="2"/>
  <c r="P288" i="2"/>
  <c r="P272" i="2"/>
  <c r="P270" i="2"/>
  <c r="P268" i="2"/>
  <c r="P267" i="2"/>
  <c r="P266" i="2"/>
  <c r="P263" i="2"/>
  <c r="P262" i="2"/>
  <c r="P257" i="2"/>
  <c r="P255" i="2"/>
  <c r="P254" i="2"/>
  <c r="P253" i="2"/>
  <c r="P248" i="2"/>
  <c r="P243" i="2"/>
  <c r="P237" i="2"/>
  <c r="P236" i="2"/>
  <c r="P231" i="2"/>
  <c r="P230" i="2"/>
  <c r="P229" i="2"/>
  <c r="P228" i="2"/>
  <c r="P225" i="2"/>
  <c r="P224" i="2"/>
  <c r="P223" i="2"/>
  <c r="P222" i="2"/>
  <c r="P216" i="2"/>
  <c r="P214" i="2"/>
  <c r="P212" i="2"/>
  <c r="P208" i="2"/>
  <c r="P207" i="2"/>
  <c r="P206" i="2"/>
  <c r="P205" i="2"/>
  <c r="P203" i="2"/>
  <c r="P202" i="2"/>
  <c r="P176" i="2"/>
  <c r="P175" i="2"/>
  <c r="P172" i="2"/>
  <c r="P169" i="2"/>
  <c r="P168" i="2"/>
  <c r="P167" i="2"/>
  <c r="P164" i="2"/>
  <c r="P162" i="2"/>
  <c r="P161" i="2"/>
  <c r="P160" i="2"/>
  <c r="P159" i="2"/>
  <c r="P153" i="2"/>
  <c r="P152" i="2"/>
  <c r="P151" i="2"/>
  <c r="P149" i="2"/>
  <c r="P148" i="2"/>
  <c r="P147" i="2"/>
  <c r="P141" i="2"/>
  <c r="P140" i="2"/>
  <c r="P139" i="2"/>
  <c r="P138" i="2"/>
  <c r="P134" i="2"/>
  <c r="P131" i="2"/>
  <c r="P128" i="2"/>
  <c r="P120" i="2"/>
  <c r="P118" i="2"/>
  <c r="P112" i="2"/>
  <c r="P111" i="2"/>
  <c r="P110" i="2"/>
  <c r="P109" i="2"/>
  <c r="P108" i="2"/>
  <c r="P107" i="2"/>
  <c r="P106" i="2"/>
  <c r="P105" i="2"/>
  <c r="P102" i="2"/>
  <c r="P101" i="2"/>
  <c r="P100" i="2"/>
  <c r="P99" i="2"/>
  <c r="P98" i="2"/>
  <c r="P97" i="2"/>
  <c r="P96" i="2"/>
  <c r="P90" i="2"/>
  <c r="P89" i="2"/>
  <c r="P85" i="2"/>
  <c r="P83" i="2"/>
  <c r="P82" i="2"/>
  <c r="P80" i="2"/>
  <c r="P79" i="2"/>
  <c r="P77" i="2"/>
  <c r="P72" i="2"/>
  <c r="P67" i="2"/>
  <c r="P66" i="2"/>
  <c r="P65" i="2"/>
  <c r="P63" i="2"/>
  <c r="P61" i="2"/>
  <c r="P59" i="2"/>
  <c r="P57" i="2"/>
  <c r="P52" i="2"/>
  <c r="P51" i="2"/>
  <c r="P50" i="2"/>
  <c r="P49" i="2"/>
  <c r="P48" i="2"/>
  <c r="P32" i="2"/>
  <c r="P30" i="2"/>
  <c r="P28" i="2"/>
  <c r="P26" i="2"/>
  <c r="P25" i="2"/>
  <c r="P24" i="2"/>
  <c r="P20" i="2"/>
  <c r="P16" i="2"/>
  <c r="P14" i="2"/>
  <c r="P13" i="2"/>
  <c r="P12" i="2"/>
  <c r="P11" i="2"/>
  <c r="P10" i="2"/>
  <c r="P9" i="2"/>
  <c r="P5" i="2"/>
  <c r="P4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30" i="2"/>
  <c r="O32" i="2"/>
  <c r="O3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20" i="2"/>
  <c r="O121" i="2"/>
  <c r="O122" i="2"/>
  <c r="O123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8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2" i="2"/>
  <c r="O253" i="2"/>
  <c r="O254" i="2"/>
  <c r="O255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4" i="2"/>
  <c r="O275" i="2"/>
  <c r="O276" i="2"/>
  <c r="O277" i="2"/>
  <c r="O278" i="2"/>
  <c r="O279" i="2"/>
  <c r="O280" i="2"/>
  <c r="O281" i="2"/>
  <c r="O282" i="2"/>
  <c r="O283" i="2"/>
  <c r="O286" i="2"/>
  <c r="O288" i="2"/>
  <c r="O289" i="2"/>
  <c r="O290" i="2"/>
  <c r="O291" i="2"/>
  <c r="O292" i="2"/>
  <c r="O293" i="2"/>
  <c r="O294" i="2"/>
  <c r="O295" i="2"/>
  <c r="O296" i="2"/>
  <c r="O297" i="2"/>
  <c r="O298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J5" i="2"/>
  <c r="K5" i="2" s="1"/>
  <c r="AJ5" i="2" s="1"/>
  <c r="J6" i="2"/>
  <c r="K6" i="2" s="1"/>
  <c r="AJ6" i="2" s="1"/>
  <c r="J7" i="2"/>
  <c r="K7" i="2" s="1"/>
  <c r="AJ7" i="2" s="1"/>
  <c r="J8" i="2"/>
  <c r="K8" i="2" s="1"/>
  <c r="AJ8" i="2" s="1"/>
  <c r="J9" i="2"/>
  <c r="K9" i="2" s="1"/>
  <c r="AJ9" i="2" s="1"/>
  <c r="J10" i="2"/>
  <c r="K10" i="2" s="1"/>
  <c r="AJ10" i="2" s="1"/>
  <c r="J11" i="2"/>
  <c r="K11" i="2" s="1"/>
  <c r="AJ11" i="2" s="1"/>
  <c r="J12" i="2"/>
  <c r="K12" i="2" s="1"/>
  <c r="AJ12" i="2" s="1"/>
  <c r="J13" i="2"/>
  <c r="K13" i="2" s="1"/>
  <c r="AJ13" i="2" s="1"/>
  <c r="J14" i="2"/>
  <c r="K14" i="2" s="1"/>
  <c r="AJ14" i="2" s="1"/>
  <c r="J15" i="2"/>
  <c r="K15" i="2" s="1"/>
  <c r="AJ15" i="2" s="1"/>
  <c r="J16" i="2"/>
  <c r="K16" i="2" s="1"/>
  <c r="AJ16" i="2" s="1"/>
  <c r="J17" i="2"/>
  <c r="J18" i="2"/>
  <c r="K18" i="2" s="1"/>
  <c r="AJ18" i="2" s="1"/>
  <c r="J19" i="2"/>
  <c r="K19" i="2" s="1"/>
  <c r="AJ19" i="2" s="1"/>
  <c r="J20" i="2"/>
  <c r="K20" i="2" s="1"/>
  <c r="AJ20" i="2" s="1"/>
  <c r="J21" i="2"/>
  <c r="J22" i="2"/>
  <c r="K22" i="2" s="1"/>
  <c r="AJ22" i="2" s="1"/>
  <c r="J23" i="2"/>
  <c r="K23" i="2" s="1"/>
  <c r="AJ23" i="2" s="1"/>
  <c r="J24" i="2"/>
  <c r="K24" i="2" s="1"/>
  <c r="AJ24" i="2" s="1"/>
  <c r="J25" i="2"/>
  <c r="K25" i="2" s="1"/>
  <c r="AJ25" i="2" s="1"/>
  <c r="J26" i="2"/>
  <c r="K26" i="2" s="1"/>
  <c r="AJ26" i="2" s="1"/>
  <c r="J27" i="2"/>
  <c r="J28" i="2"/>
  <c r="K28" i="2" s="1"/>
  <c r="AJ28" i="2" s="1"/>
  <c r="J30" i="2"/>
  <c r="K30" i="2" s="1"/>
  <c r="AJ30" i="2" s="1"/>
  <c r="J32" i="2"/>
  <c r="K32" i="2" s="1"/>
  <c r="AJ32" i="2" s="1"/>
  <c r="J33" i="2"/>
  <c r="K33" i="2" s="1"/>
  <c r="AJ33" i="2" s="1"/>
  <c r="J44" i="2"/>
  <c r="K44" i="2" s="1"/>
  <c r="AJ44" i="2" s="1"/>
  <c r="J45" i="2"/>
  <c r="K45" i="2" s="1"/>
  <c r="AJ45" i="2" s="1"/>
  <c r="J46" i="2"/>
  <c r="K46" i="2" s="1"/>
  <c r="AJ46" i="2" s="1"/>
  <c r="J47" i="2"/>
  <c r="J48" i="2"/>
  <c r="K48" i="2" s="1"/>
  <c r="AJ48" i="2" s="1"/>
  <c r="J49" i="2"/>
  <c r="K49" i="2" s="1"/>
  <c r="AJ49" i="2" s="1"/>
  <c r="J50" i="2"/>
  <c r="K50" i="2" s="1"/>
  <c r="AJ50" i="2" s="1"/>
  <c r="J51" i="2"/>
  <c r="K51" i="2" s="1"/>
  <c r="AJ51" i="2" s="1"/>
  <c r="J52" i="2"/>
  <c r="K52" i="2" s="1"/>
  <c r="AJ52" i="2" s="1"/>
  <c r="J53" i="2"/>
  <c r="K53" i="2" s="1"/>
  <c r="AJ53" i="2" s="1"/>
  <c r="J54" i="2"/>
  <c r="K54" i="2" s="1"/>
  <c r="AJ54" i="2" s="1"/>
  <c r="J55" i="2"/>
  <c r="K55" i="2" s="1"/>
  <c r="AJ55" i="2" s="1"/>
  <c r="J56" i="2"/>
  <c r="K56" i="2" s="1"/>
  <c r="AJ56" i="2" s="1"/>
  <c r="J57" i="2"/>
  <c r="K57" i="2" s="1"/>
  <c r="AJ57" i="2" s="1"/>
  <c r="J58" i="2"/>
  <c r="K58" i="2" s="1"/>
  <c r="AJ58" i="2" s="1"/>
  <c r="J59" i="2"/>
  <c r="K59" i="2" s="1"/>
  <c r="AJ59" i="2" s="1"/>
  <c r="J60" i="2"/>
  <c r="K60" i="2" s="1"/>
  <c r="AJ60" i="2" s="1"/>
  <c r="J61" i="2"/>
  <c r="K61" i="2" s="1"/>
  <c r="AJ61" i="2" s="1"/>
  <c r="J62" i="2"/>
  <c r="K62" i="2" s="1"/>
  <c r="AJ62" i="2" s="1"/>
  <c r="J63" i="2"/>
  <c r="K63" i="2" s="1"/>
  <c r="AJ63" i="2" s="1"/>
  <c r="J64" i="2"/>
  <c r="K64" i="2" s="1"/>
  <c r="AJ64" i="2" s="1"/>
  <c r="J65" i="2"/>
  <c r="K65" i="2" s="1"/>
  <c r="AJ65" i="2" s="1"/>
  <c r="J66" i="2"/>
  <c r="K66" i="2" s="1"/>
  <c r="AJ66" i="2" s="1"/>
  <c r="J67" i="2"/>
  <c r="K67" i="2" s="1"/>
  <c r="AJ67" i="2" s="1"/>
  <c r="J68" i="2"/>
  <c r="K68" i="2" s="1"/>
  <c r="AJ68" i="2" s="1"/>
  <c r="J69" i="2"/>
  <c r="J70" i="2"/>
  <c r="K70" i="2" s="1"/>
  <c r="AJ70" i="2" s="1"/>
  <c r="J71" i="2"/>
  <c r="J72" i="2"/>
  <c r="K72" i="2" s="1"/>
  <c r="AJ72" i="2" s="1"/>
  <c r="J73" i="2"/>
  <c r="K73" i="2" s="1"/>
  <c r="AJ73" i="2" s="1"/>
  <c r="J74" i="2"/>
  <c r="K74" i="2" s="1"/>
  <c r="AJ74" i="2" s="1"/>
  <c r="J75" i="2"/>
  <c r="K75" i="2" s="1"/>
  <c r="AJ75" i="2" s="1"/>
  <c r="J76" i="2"/>
  <c r="K76" i="2" s="1"/>
  <c r="AJ76" i="2" s="1"/>
  <c r="J77" i="2"/>
  <c r="K77" i="2" s="1"/>
  <c r="AJ77" i="2" s="1"/>
  <c r="J78" i="2"/>
  <c r="K78" i="2" s="1"/>
  <c r="AJ78" i="2" s="1"/>
  <c r="J79" i="2"/>
  <c r="K79" i="2" s="1"/>
  <c r="AJ79" i="2" s="1"/>
  <c r="J80" i="2"/>
  <c r="K80" i="2" s="1"/>
  <c r="AJ80" i="2" s="1"/>
  <c r="J81" i="2"/>
  <c r="J82" i="2"/>
  <c r="K82" i="2" s="1"/>
  <c r="AJ82" i="2" s="1"/>
  <c r="J83" i="2"/>
  <c r="K83" i="2" s="1"/>
  <c r="AJ83" i="2" s="1"/>
  <c r="J84" i="2"/>
  <c r="K84" i="2" s="1"/>
  <c r="AJ84" i="2" s="1"/>
  <c r="J85" i="2"/>
  <c r="K85" i="2" s="1"/>
  <c r="AJ85" i="2" s="1"/>
  <c r="J86" i="2"/>
  <c r="K86" i="2" s="1"/>
  <c r="AJ86" i="2" s="1"/>
  <c r="J87" i="2"/>
  <c r="K87" i="2" s="1"/>
  <c r="AJ87" i="2" s="1"/>
  <c r="J88" i="2"/>
  <c r="K88" i="2" s="1"/>
  <c r="AJ88" i="2" s="1"/>
  <c r="J89" i="2"/>
  <c r="K89" i="2" s="1"/>
  <c r="AJ89" i="2" s="1"/>
  <c r="J90" i="2"/>
  <c r="K90" i="2" s="1"/>
  <c r="AJ90" i="2" s="1"/>
  <c r="J91" i="2"/>
  <c r="K91" i="2" s="1"/>
  <c r="AJ91" i="2" s="1"/>
  <c r="J92" i="2"/>
  <c r="K92" i="2" s="1"/>
  <c r="AJ92" i="2" s="1"/>
  <c r="J93" i="2"/>
  <c r="K93" i="2" s="1"/>
  <c r="AJ93" i="2" s="1"/>
  <c r="J94" i="2"/>
  <c r="K94" i="2" s="1"/>
  <c r="AJ94" i="2" s="1"/>
  <c r="J95" i="2"/>
  <c r="J96" i="2"/>
  <c r="K96" i="2" s="1"/>
  <c r="AJ96" i="2" s="1"/>
  <c r="J97" i="2"/>
  <c r="K97" i="2" s="1"/>
  <c r="AJ97" i="2" s="1"/>
  <c r="J98" i="2"/>
  <c r="K98" i="2" s="1"/>
  <c r="AJ98" i="2" s="1"/>
  <c r="J99" i="2"/>
  <c r="K99" i="2" s="1"/>
  <c r="AJ99" i="2" s="1"/>
  <c r="J100" i="2"/>
  <c r="K100" i="2" s="1"/>
  <c r="AJ100" i="2" s="1"/>
  <c r="J101" i="2"/>
  <c r="K101" i="2" s="1"/>
  <c r="AJ101" i="2" s="1"/>
  <c r="J102" i="2"/>
  <c r="K102" i="2" s="1"/>
  <c r="AJ102" i="2" s="1"/>
  <c r="J103" i="2"/>
  <c r="K103" i="2" s="1"/>
  <c r="AJ103" i="2" s="1"/>
  <c r="J104" i="2"/>
  <c r="K104" i="2" s="1"/>
  <c r="AJ104" i="2" s="1"/>
  <c r="J105" i="2"/>
  <c r="K105" i="2" s="1"/>
  <c r="AJ105" i="2" s="1"/>
  <c r="J106" i="2"/>
  <c r="K106" i="2" s="1"/>
  <c r="AJ106" i="2" s="1"/>
  <c r="J107" i="2"/>
  <c r="K107" i="2" s="1"/>
  <c r="AJ107" i="2" s="1"/>
  <c r="J108" i="2"/>
  <c r="K108" i="2" s="1"/>
  <c r="AJ108" i="2" s="1"/>
  <c r="J109" i="2"/>
  <c r="K109" i="2" s="1"/>
  <c r="AJ109" i="2" s="1"/>
  <c r="J110" i="2"/>
  <c r="K110" i="2" s="1"/>
  <c r="AJ110" i="2" s="1"/>
  <c r="J112" i="2"/>
  <c r="K112" i="2" s="1"/>
  <c r="AJ112" i="2" s="1"/>
  <c r="J113" i="2"/>
  <c r="K113" i="2" s="1"/>
  <c r="AJ113" i="2" s="1"/>
  <c r="J114" i="2"/>
  <c r="K114" i="2" s="1"/>
  <c r="AJ114" i="2" s="1"/>
  <c r="J115" i="2"/>
  <c r="K115" i="2" s="1"/>
  <c r="AJ115" i="2" s="1"/>
  <c r="J116" i="2"/>
  <c r="K116" i="2" s="1"/>
  <c r="AJ116" i="2" s="1"/>
  <c r="J117" i="2"/>
  <c r="K117" i="2" s="1"/>
  <c r="AJ117" i="2" s="1"/>
  <c r="J118" i="2"/>
  <c r="K118" i="2" s="1"/>
  <c r="AJ118" i="2" s="1"/>
  <c r="J120" i="2"/>
  <c r="K120" i="2" s="1"/>
  <c r="AJ120" i="2" s="1"/>
  <c r="J121" i="2"/>
  <c r="K121" i="2" s="1"/>
  <c r="AJ121" i="2" s="1"/>
  <c r="J122" i="2"/>
  <c r="K122" i="2" s="1"/>
  <c r="AJ122" i="2" s="1"/>
  <c r="J123" i="2"/>
  <c r="J126" i="2"/>
  <c r="K126" i="2" s="1"/>
  <c r="AJ126" i="2" s="1"/>
  <c r="J127" i="2"/>
  <c r="K127" i="2" s="1"/>
  <c r="AJ127" i="2" s="1"/>
  <c r="J128" i="2"/>
  <c r="K128" i="2" s="1"/>
  <c r="AJ128" i="2" s="1"/>
  <c r="J129" i="2"/>
  <c r="K129" i="2" s="1"/>
  <c r="AJ129" i="2" s="1"/>
  <c r="J130" i="2"/>
  <c r="K130" i="2" s="1"/>
  <c r="AJ130" i="2" s="1"/>
  <c r="J131" i="2"/>
  <c r="K131" i="2" s="1"/>
  <c r="AJ131" i="2" s="1"/>
  <c r="J132" i="2"/>
  <c r="K132" i="2" s="1"/>
  <c r="AJ132" i="2" s="1"/>
  <c r="J133" i="2"/>
  <c r="K133" i="2" s="1"/>
  <c r="AJ133" i="2" s="1"/>
  <c r="J134" i="2"/>
  <c r="K134" i="2" s="1"/>
  <c r="AJ134" i="2" s="1"/>
  <c r="J135" i="2"/>
  <c r="J136" i="2"/>
  <c r="K136" i="2" s="1"/>
  <c r="AJ136" i="2" s="1"/>
  <c r="J137" i="2"/>
  <c r="K137" i="2" s="1"/>
  <c r="AJ137" i="2" s="1"/>
  <c r="J138" i="2"/>
  <c r="K138" i="2" s="1"/>
  <c r="AJ138" i="2" s="1"/>
  <c r="J139" i="2"/>
  <c r="K139" i="2" s="1"/>
  <c r="AJ139" i="2" s="1"/>
  <c r="J140" i="2"/>
  <c r="K140" i="2" s="1"/>
  <c r="AJ140" i="2" s="1"/>
  <c r="J141" i="2"/>
  <c r="K141" i="2" s="1"/>
  <c r="AJ141" i="2" s="1"/>
  <c r="J142" i="2"/>
  <c r="K142" i="2" s="1"/>
  <c r="AJ142" i="2" s="1"/>
  <c r="J143" i="2"/>
  <c r="J144" i="2"/>
  <c r="K144" i="2" s="1"/>
  <c r="AJ144" i="2" s="1"/>
  <c r="J145" i="2"/>
  <c r="K145" i="2" s="1"/>
  <c r="AJ145" i="2" s="1"/>
  <c r="J146" i="2"/>
  <c r="K146" i="2" s="1"/>
  <c r="AJ146" i="2" s="1"/>
  <c r="J147" i="2"/>
  <c r="K147" i="2" s="1"/>
  <c r="AJ147" i="2" s="1"/>
  <c r="J148" i="2"/>
  <c r="K148" i="2" s="1"/>
  <c r="AJ148" i="2" s="1"/>
  <c r="J149" i="2"/>
  <c r="K149" i="2" s="1"/>
  <c r="AJ149" i="2" s="1"/>
  <c r="J150" i="2"/>
  <c r="K150" i="2" s="1"/>
  <c r="AJ150" i="2" s="1"/>
  <c r="J151" i="2"/>
  <c r="K151" i="2" s="1"/>
  <c r="AJ151" i="2" s="1"/>
  <c r="J152" i="2"/>
  <c r="K152" i="2" s="1"/>
  <c r="AJ152" i="2" s="1"/>
  <c r="J153" i="2"/>
  <c r="K153" i="2" s="1"/>
  <c r="AJ153" i="2" s="1"/>
  <c r="J154" i="2"/>
  <c r="K154" i="2" s="1"/>
  <c r="AJ154" i="2" s="1"/>
  <c r="J155" i="2"/>
  <c r="J156" i="2"/>
  <c r="K156" i="2" s="1"/>
  <c r="AJ156" i="2" s="1"/>
  <c r="J157" i="2"/>
  <c r="K157" i="2" s="1"/>
  <c r="AJ157" i="2" s="1"/>
  <c r="J158" i="2"/>
  <c r="K158" i="2" s="1"/>
  <c r="AJ158" i="2" s="1"/>
  <c r="J159" i="2"/>
  <c r="K159" i="2" s="1"/>
  <c r="AJ159" i="2" s="1"/>
  <c r="J160" i="2"/>
  <c r="K160" i="2" s="1"/>
  <c r="AJ160" i="2" s="1"/>
  <c r="J161" i="2"/>
  <c r="K161" i="2" s="1"/>
  <c r="AJ161" i="2" s="1"/>
  <c r="J162" i="2"/>
  <c r="K162" i="2" s="1"/>
  <c r="AJ162" i="2" s="1"/>
  <c r="J163" i="2"/>
  <c r="K163" i="2" s="1"/>
  <c r="AJ163" i="2" s="1"/>
  <c r="J164" i="2"/>
  <c r="K164" i="2" s="1"/>
  <c r="AJ164" i="2" s="1"/>
  <c r="J165" i="2"/>
  <c r="K165" i="2" s="1"/>
  <c r="AJ165" i="2" s="1"/>
  <c r="J166" i="2"/>
  <c r="K166" i="2" s="1"/>
  <c r="AJ166" i="2" s="1"/>
  <c r="J167" i="2"/>
  <c r="K167" i="2" s="1"/>
  <c r="AJ167" i="2" s="1"/>
  <c r="J168" i="2"/>
  <c r="K168" i="2" s="1"/>
  <c r="AJ168" i="2" s="1"/>
  <c r="J169" i="2"/>
  <c r="K169" i="2" s="1"/>
  <c r="AJ169" i="2" s="1"/>
  <c r="J170" i="2"/>
  <c r="K170" i="2" s="1"/>
  <c r="AJ170" i="2" s="1"/>
  <c r="J171" i="2"/>
  <c r="K171" i="2" s="1"/>
  <c r="AJ171" i="2" s="1"/>
  <c r="J172" i="2"/>
  <c r="K172" i="2" s="1"/>
  <c r="AJ172" i="2" s="1"/>
  <c r="J173" i="2"/>
  <c r="K173" i="2" s="1"/>
  <c r="AJ173" i="2" s="1"/>
  <c r="J174" i="2"/>
  <c r="K174" i="2" s="1"/>
  <c r="AJ174" i="2" s="1"/>
  <c r="J176" i="2"/>
  <c r="K176" i="2" s="1"/>
  <c r="AJ176" i="2" s="1"/>
  <c r="J178" i="2"/>
  <c r="K178" i="2" s="1"/>
  <c r="AJ178" i="2" s="1"/>
  <c r="J179" i="2"/>
  <c r="K179" i="2" s="1"/>
  <c r="AJ179" i="2" s="1"/>
  <c r="J200" i="2"/>
  <c r="J201" i="2"/>
  <c r="K201" i="2" s="1"/>
  <c r="AJ201" i="2" s="1"/>
  <c r="J202" i="2"/>
  <c r="K202" i="2" s="1"/>
  <c r="AJ202" i="2" s="1"/>
  <c r="J203" i="2"/>
  <c r="K203" i="2" s="1"/>
  <c r="AJ203" i="2" s="1"/>
  <c r="J204" i="2"/>
  <c r="J205" i="2"/>
  <c r="K205" i="2" s="1"/>
  <c r="AJ205" i="2" s="1"/>
  <c r="J206" i="2"/>
  <c r="K206" i="2" s="1"/>
  <c r="AJ206" i="2" s="1"/>
  <c r="J207" i="2"/>
  <c r="K207" i="2" s="1"/>
  <c r="AJ207" i="2" s="1"/>
  <c r="J208" i="2"/>
  <c r="K208" i="2" s="1"/>
  <c r="AJ208" i="2" s="1"/>
  <c r="J209" i="2"/>
  <c r="K209" i="2" s="1"/>
  <c r="AJ209" i="2" s="1"/>
  <c r="J210" i="2"/>
  <c r="J211" i="2"/>
  <c r="K211" i="2" s="1"/>
  <c r="AJ211" i="2" s="1"/>
  <c r="J212" i="2"/>
  <c r="K212" i="2" s="1"/>
  <c r="AJ212" i="2" s="1"/>
  <c r="J213" i="2"/>
  <c r="K213" i="2" s="1"/>
  <c r="AJ213" i="2" s="1"/>
  <c r="J214" i="2"/>
  <c r="K214" i="2" s="1"/>
  <c r="AJ214" i="2" s="1"/>
  <c r="J215" i="2"/>
  <c r="K215" i="2" s="1"/>
  <c r="AJ215" i="2" s="1"/>
  <c r="J216" i="2"/>
  <c r="K216" i="2" s="1"/>
  <c r="AJ216" i="2" s="1"/>
  <c r="J217" i="2"/>
  <c r="K217" i="2" s="1"/>
  <c r="AJ217" i="2" s="1"/>
  <c r="J218" i="2"/>
  <c r="J219" i="2"/>
  <c r="K219" i="2" s="1"/>
  <c r="AJ219" i="2" s="1"/>
  <c r="J220" i="2"/>
  <c r="J221" i="2"/>
  <c r="K221" i="2" s="1"/>
  <c r="AJ221" i="2" s="1"/>
  <c r="J222" i="2"/>
  <c r="K222" i="2" s="1"/>
  <c r="AJ222" i="2" s="1"/>
  <c r="J223" i="2"/>
  <c r="K223" i="2" s="1"/>
  <c r="AJ223" i="2" s="1"/>
  <c r="J224" i="2"/>
  <c r="K224" i="2" s="1"/>
  <c r="AJ224" i="2" s="1"/>
  <c r="J225" i="2"/>
  <c r="K225" i="2" s="1"/>
  <c r="AJ225" i="2" s="1"/>
  <c r="J226" i="2"/>
  <c r="K226" i="2" s="1"/>
  <c r="AJ226" i="2" s="1"/>
  <c r="J227" i="2"/>
  <c r="K227" i="2" s="1"/>
  <c r="AJ227" i="2" s="1"/>
  <c r="J229" i="2"/>
  <c r="K229" i="2" s="1"/>
  <c r="AJ229" i="2" s="1"/>
  <c r="J230" i="2"/>
  <c r="K230" i="2" s="1"/>
  <c r="AJ230" i="2" s="1"/>
  <c r="J231" i="2"/>
  <c r="K231" i="2" s="1"/>
  <c r="AJ231" i="2" s="1"/>
  <c r="J232" i="2"/>
  <c r="K232" i="2" s="1"/>
  <c r="AJ232" i="2" s="1"/>
  <c r="J233" i="2"/>
  <c r="J234" i="2"/>
  <c r="K234" i="2" s="1"/>
  <c r="AJ234" i="2" s="1"/>
  <c r="J235" i="2"/>
  <c r="J236" i="2"/>
  <c r="K236" i="2" s="1"/>
  <c r="AJ236" i="2" s="1"/>
  <c r="J237" i="2"/>
  <c r="K237" i="2" s="1"/>
  <c r="AJ237" i="2" s="1"/>
  <c r="J238" i="2"/>
  <c r="K238" i="2" s="1"/>
  <c r="AJ238" i="2" s="1"/>
  <c r="J239" i="2"/>
  <c r="K239" i="2" s="1"/>
  <c r="AJ239" i="2" s="1"/>
  <c r="J240" i="2"/>
  <c r="K240" i="2" s="1"/>
  <c r="AJ240" i="2" s="1"/>
  <c r="J241" i="2"/>
  <c r="K241" i="2" s="1"/>
  <c r="AJ241" i="2" s="1"/>
  <c r="J242" i="2"/>
  <c r="K242" i="2" s="1"/>
  <c r="AJ242" i="2" s="1"/>
  <c r="J243" i="2"/>
  <c r="K243" i="2" s="1"/>
  <c r="AJ243" i="2" s="1"/>
  <c r="J244" i="2"/>
  <c r="K244" i="2" s="1"/>
  <c r="AJ244" i="2" s="1"/>
  <c r="J245" i="2"/>
  <c r="J246" i="2"/>
  <c r="K246" i="2" s="1"/>
  <c r="AJ246" i="2" s="1"/>
  <c r="J247" i="2"/>
  <c r="J248" i="2"/>
  <c r="K248" i="2" s="1"/>
  <c r="AJ248" i="2" s="1"/>
  <c r="J249" i="2"/>
  <c r="K249" i="2" s="1"/>
  <c r="AJ249" i="2" s="1"/>
  <c r="J251" i="2"/>
  <c r="K251" i="2" s="1"/>
  <c r="AJ251" i="2" s="1"/>
  <c r="J252" i="2"/>
  <c r="K252" i="2" s="1"/>
  <c r="AJ252" i="2" s="1"/>
  <c r="J253" i="2"/>
  <c r="K253" i="2" s="1"/>
  <c r="AJ253" i="2" s="1"/>
  <c r="J254" i="2"/>
  <c r="K254" i="2" s="1"/>
  <c r="AJ254" i="2" s="1"/>
  <c r="J255" i="2"/>
  <c r="K255" i="2" s="1"/>
  <c r="AJ255" i="2" s="1"/>
  <c r="J256" i="2"/>
  <c r="K256" i="2" s="1"/>
  <c r="J257" i="2"/>
  <c r="K257" i="2" s="1"/>
  <c r="AJ257" i="2" s="1"/>
  <c r="J258" i="2"/>
  <c r="K258" i="2" s="1"/>
  <c r="AJ258" i="2" s="1"/>
  <c r="J259" i="2"/>
  <c r="K259" i="2" s="1"/>
  <c r="AJ259" i="2" s="1"/>
  <c r="J260" i="2"/>
  <c r="K260" i="2" s="1"/>
  <c r="AJ260" i="2" s="1"/>
  <c r="J261" i="2"/>
  <c r="K261" i="2" s="1"/>
  <c r="AJ261" i="2" s="1"/>
  <c r="J262" i="2"/>
  <c r="K262" i="2" s="1"/>
  <c r="AJ262" i="2" s="1"/>
  <c r="J263" i="2"/>
  <c r="K263" i="2" s="1"/>
  <c r="AJ263" i="2" s="1"/>
  <c r="J264" i="2"/>
  <c r="K264" i="2" s="1"/>
  <c r="AJ264" i="2" s="1"/>
  <c r="J265" i="2"/>
  <c r="K265" i="2" s="1"/>
  <c r="AJ265" i="2" s="1"/>
  <c r="J266" i="2"/>
  <c r="K266" i="2" s="1"/>
  <c r="AJ266" i="2" s="1"/>
  <c r="J267" i="2"/>
  <c r="K267" i="2" s="1"/>
  <c r="AJ267" i="2" s="1"/>
  <c r="J268" i="2"/>
  <c r="K268" i="2" s="1"/>
  <c r="AJ268" i="2" s="1"/>
  <c r="J269" i="2"/>
  <c r="K269" i="2" s="1"/>
  <c r="AJ269" i="2" s="1"/>
  <c r="J270" i="2"/>
  <c r="K270" i="2" s="1"/>
  <c r="AJ270" i="2" s="1"/>
  <c r="J271" i="2"/>
  <c r="K271" i="2" s="1"/>
  <c r="AJ271" i="2" s="1"/>
  <c r="J272" i="2"/>
  <c r="K272" i="2" s="1"/>
  <c r="AJ272" i="2" s="1"/>
  <c r="J274" i="2"/>
  <c r="K274" i="2" s="1"/>
  <c r="AJ274" i="2" s="1"/>
  <c r="J275" i="2"/>
  <c r="K275" i="2" s="1"/>
  <c r="AJ275" i="2" s="1"/>
  <c r="J276" i="2"/>
  <c r="K276" i="2" s="1"/>
  <c r="AJ276" i="2" s="1"/>
  <c r="J279" i="2"/>
  <c r="K279" i="2" s="1"/>
  <c r="AJ279" i="2" s="1"/>
  <c r="J280" i="2"/>
  <c r="K280" i="2" s="1"/>
  <c r="AJ280" i="2" s="1"/>
  <c r="J281" i="2"/>
  <c r="K281" i="2" s="1"/>
  <c r="AJ281" i="2" s="1"/>
  <c r="J282" i="2"/>
  <c r="K282" i="2" s="1"/>
  <c r="AJ282" i="2" s="1"/>
  <c r="J283" i="2"/>
  <c r="K283" i="2" s="1"/>
  <c r="AJ283" i="2" s="1"/>
  <c r="J286" i="2"/>
  <c r="K286" i="2" s="1"/>
  <c r="AJ286" i="2" s="1"/>
  <c r="J287" i="2"/>
  <c r="K287" i="2" s="1"/>
  <c r="AJ287" i="2" s="1"/>
  <c r="J288" i="2"/>
  <c r="K288" i="2" s="1"/>
  <c r="AJ288" i="2" s="1"/>
  <c r="J289" i="2"/>
  <c r="K289" i="2" s="1"/>
  <c r="AJ289" i="2" s="1"/>
  <c r="J290" i="2"/>
  <c r="K290" i="2" s="1"/>
  <c r="AJ290" i="2" s="1"/>
  <c r="J291" i="2"/>
  <c r="K291" i="2" s="1"/>
  <c r="AJ291" i="2" s="1"/>
  <c r="J292" i="2"/>
  <c r="K292" i="2" s="1"/>
  <c r="AJ292" i="2" s="1"/>
  <c r="J293" i="2"/>
  <c r="K293" i="2" s="1"/>
  <c r="AJ293" i="2" s="1"/>
  <c r="J294" i="2"/>
  <c r="K294" i="2" s="1"/>
  <c r="AJ294" i="2" s="1"/>
  <c r="J295" i="2"/>
  <c r="J296" i="2"/>
  <c r="K296" i="2" s="1"/>
  <c r="AJ296" i="2" s="1"/>
  <c r="J297" i="2"/>
  <c r="K297" i="2" s="1"/>
  <c r="AJ297" i="2" s="1"/>
  <c r="J300" i="2"/>
  <c r="K300" i="2" s="1"/>
  <c r="AJ300" i="2" s="1"/>
  <c r="J301" i="2"/>
  <c r="K301" i="2" s="1"/>
  <c r="AJ301" i="2" s="1"/>
  <c r="J302" i="2"/>
  <c r="K302" i="2" s="1"/>
  <c r="AJ302" i="2" s="1"/>
  <c r="J303" i="2"/>
  <c r="K303" i="2" s="1"/>
  <c r="AJ303" i="2" s="1"/>
  <c r="J304" i="2"/>
  <c r="K304" i="2" s="1"/>
  <c r="AJ304" i="2" s="1"/>
  <c r="J305" i="2"/>
  <c r="K305" i="2" s="1"/>
  <c r="AJ305" i="2" s="1"/>
  <c r="J306" i="2"/>
  <c r="K306" i="2" s="1"/>
  <c r="AJ306" i="2" s="1"/>
  <c r="J307" i="2"/>
  <c r="K307" i="2" s="1"/>
  <c r="AJ307" i="2" s="1"/>
  <c r="J308" i="2"/>
  <c r="K308" i="2" s="1"/>
  <c r="AJ308" i="2" s="1"/>
  <c r="J309" i="2"/>
  <c r="K309" i="2" s="1"/>
  <c r="AJ309" i="2" s="1"/>
  <c r="J310" i="2"/>
  <c r="K310" i="2" s="1"/>
  <c r="AJ310" i="2" s="1"/>
  <c r="J311" i="2"/>
  <c r="K311" i="2" s="1"/>
  <c r="AJ311" i="2" s="1"/>
  <c r="J312" i="2"/>
  <c r="K312" i="2" s="1"/>
  <c r="AJ312" i="2" s="1"/>
  <c r="J313" i="2"/>
  <c r="K313" i="2" s="1"/>
  <c r="AJ313" i="2" s="1"/>
  <c r="J314" i="2"/>
  <c r="K314" i="2" s="1"/>
  <c r="AJ314" i="2" s="1"/>
  <c r="J315" i="2"/>
  <c r="K315" i="2" s="1"/>
  <c r="AJ315" i="2" s="1"/>
  <c r="J316" i="2"/>
  <c r="K316" i="2" s="1"/>
  <c r="AJ316" i="2" s="1"/>
  <c r="J317" i="2"/>
  <c r="K317" i="2" s="1"/>
  <c r="AJ317" i="2" s="1"/>
  <c r="J318" i="2"/>
  <c r="K318" i="2" s="1"/>
  <c r="AJ318" i="2" s="1"/>
  <c r="J319" i="2"/>
  <c r="K319" i="2" s="1"/>
  <c r="AJ319" i="2" s="1"/>
  <c r="J320" i="2"/>
  <c r="K320" i="2" s="1"/>
  <c r="AJ320" i="2" s="1"/>
  <c r="J321" i="2"/>
  <c r="K321" i="2" s="1"/>
  <c r="AJ321" i="2" s="1"/>
  <c r="J323" i="2"/>
  <c r="K323" i="2" s="1"/>
  <c r="AJ323" i="2" s="1"/>
  <c r="J324" i="2"/>
  <c r="K324" i="2" s="1"/>
  <c r="AJ324" i="2" s="1"/>
  <c r="J325" i="2"/>
  <c r="K325" i="2" s="1"/>
  <c r="AJ325" i="2" s="1"/>
  <c r="J326" i="2"/>
  <c r="K326" i="2" s="1"/>
  <c r="AJ326" i="2" s="1"/>
  <c r="J327" i="2"/>
  <c r="K327" i="2" s="1"/>
  <c r="AJ327" i="2" s="1"/>
  <c r="J328" i="2"/>
  <c r="K328" i="2" s="1"/>
  <c r="AJ328" i="2" s="1"/>
  <c r="J329" i="2"/>
  <c r="K329" i="2" s="1"/>
  <c r="AJ329" i="2" s="1"/>
  <c r="J330" i="2"/>
  <c r="K330" i="2" s="1"/>
  <c r="AJ330" i="2" s="1"/>
  <c r="J331" i="2"/>
  <c r="K331" i="2" s="1"/>
  <c r="AJ331" i="2" s="1"/>
  <c r="J332" i="2"/>
  <c r="K332" i="2" s="1"/>
  <c r="AJ332" i="2" s="1"/>
  <c r="J333" i="2"/>
  <c r="K333" i="2" s="1"/>
  <c r="AJ333" i="2" s="1"/>
  <c r="J334" i="2"/>
  <c r="K334" i="2" s="1"/>
  <c r="AJ334" i="2" s="1"/>
  <c r="J335" i="2"/>
  <c r="K335" i="2" s="1"/>
  <c r="AJ335" i="2" s="1"/>
  <c r="J336" i="2"/>
  <c r="K336" i="2" s="1"/>
  <c r="AJ336" i="2" s="1"/>
  <c r="J337" i="2"/>
  <c r="K337" i="2" s="1"/>
  <c r="AJ337" i="2" s="1"/>
  <c r="J339" i="2"/>
  <c r="K339" i="2" s="1"/>
  <c r="AJ339" i="2" s="1"/>
  <c r="J340" i="2"/>
  <c r="K340" i="2" s="1"/>
  <c r="AJ340" i="2" s="1"/>
  <c r="J341" i="2"/>
  <c r="K341" i="2" s="1"/>
  <c r="AJ341" i="2" s="1"/>
  <c r="J342" i="2"/>
  <c r="K342" i="2" s="1"/>
  <c r="AJ342" i="2" s="1"/>
  <c r="J343" i="2"/>
  <c r="K343" i="2" s="1"/>
  <c r="AJ343" i="2" s="1"/>
  <c r="J344" i="2"/>
  <c r="K344" i="2" s="1"/>
  <c r="AJ344" i="2" s="1"/>
  <c r="J345" i="2"/>
  <c r="K345" i="2" s="1"/>
  <c r="AJ345" i="2" s="1"/>
  <c r="J346" i="2"/>
  <c r="K346" i="2" s="1"/>
  <c r="AJ346" i="2" s="1"/>
  <c r="J347" i="2"/>
  <c r="K347" i="2" s="1"/>
  <c r="AJ347" i="2" s="1"/>
  <c r="J348" i="2"/>
  <c r="K348" i="2" s="1"/>
  <c r="AJ348" i="2" s="1"/>
  <c r="J349" i="2"/>
  <c r="K349" i="2" s="1"/>
  <c r="AJ349" i="2" s="1"/>
  <c r="J350" i="2"/>
  <c r="K350" i="2" s="1"/>
  <c r="AJ350" i="2" s="1"/>
  <c r="J4" i="2"/>
  <c r="K4" i="2" s="1"/>
  <c r="AJ4" i="2" s="1"/>
  <c r="L215" i="2"/>
  <c r="Q350" i="2"/>
  <c r="R350" i="2" s="1"/>
  <c r="AK350" i="2" s="1"/>
  <c r="Q4" i="2"/>
  <c r="R4" i="2" s="1"/>
  <c r="AK4" i="2" s="1"/>
  <c r="Q5" i="2"/>
  <c r="R5" i="2" s="1"/>
  <c r="AK5" i="2" s="1"/>
  <c r="Q6" i="2"/>
  <c r="R6" i="2" s="1"/>
  <c r="AK6" i="2" s="1"/>
  <c r="Q7" i="2"/>
  <c r="R7" i="2" s="1"/>
  <c r="AK7" i="2" s="1"/>
  <c r="Q8" i="2"/>
  <c r="R8" i="2" s="1"/>
  <c r="AK8" i="2" s="1"/>
  <c r="Q9" i="2"/>
  <c r="R9" i="2" s="1"/>
  <c r="AK9" i="2" s="1"/>
  <c r="Q10" i="2"/>
  <c r="R10" i="2" s="1"/>
  <c r="AK10" i="2" s="1"/>
  <c r="Q11" i="2"/>
  <c r="R11" i="2" s="1"/>
  <c r="AK11" i="2" s="1"/>
  <c r="Q12" i="2"/>
  <c r="R12" i="2" s="1"/>
  <c r="AK12" i="2" s="1"/>
  <c r="Q13" i="2"/>
  <c r="R13" i="2" s="1"/>
  <c r="AK13" i="2" s="1"/>
  <c r="Q14" i="2"/>
  <c r="R14" i="2" s="1"/>
  <c r="AK14" i="2" s="1"/>
  <c r="Q15" i="2"/>
  <c r="R15" i="2" s="1"/>
  <c r="AK15" i="2" s="1"/>
  <c r="Q16" i="2"/>
  <c r="R16" i="2" s="1"/>
  <c r="AK16" i="2" s="1"/>
  <c r="Q17" i="2"/>
  <c r="R17" i="2" s="1"/>
  <c r="AK17" i="2" s="1"/>
  <c r="Q18" i="2"/>
  <c r="R18" i="2" s="1"/>
  <c r="AK18" i="2" s="1"/>
  <c r="Q19" i="2"/>
  <c r="R19" i="2" s="1"/>
  <c r="AK19" i="2" s="1"/>
  <c r="Q20" i="2"/>
  <c r="R20" i="2" s="1"/>
  <c r="AK20" i="2" s="1"/>
  <c r="Q21" i="2"/>
  <c r="R21" i="2" s="1"/>
  <c r="AK21" i="2" s="1"/>
  <c r="Q22" i="2"/>
  <c r="R22" i="2" s="1"/>
  <c r="AK22" i="2" s="1"/>
  <c r="Q23" i="2"/>
  <c r="R23" i="2" s="1"/>
  <c r="AK23" i="2" s="1"/>
  <c r="Q24" i="2"/>
  <c r="R24" i="2" s="1"/>
  <c r="AK24" i="2" s="1"/>
  <c r="Q25" i="2"/>
  <c r="R25" i="2" s="1"/>
  <c r="AK25" i="2" s="1"/>
  <c r="Q26" i="2"/>
  <c r="R26" i="2" s="1"/>
  <c r="AK26" i="2" s="1"/>
  <c r="Q27" i="2"/>
  <c r="R27" i="2" s="1"/>
  <c r="AK27" i="2" s="1"/>
  <c r="Q28" i="2"/>
  <c r="R28" i="2" s="1"/>
  <c r="AK28" i="2" s="1"/>
  <c r="Q30" i="2"/>
  <c r="R30" i="2" s="1"/>
  <c r="AK30" i="2" s="1"/>
  <c r="Q32" i="2"/>
  <c r="R32" i="2" s="1"/>
  <c r="AK32" i="2" s="1"/>
  <c r="Q33" i="2"/>
  <c r="R33" i="2" s="1"/>
  <c r="AK33" i="2" s="1"/>
  <c r="Q44" i="2"/>
  <c r="R44" i="2" s="1"/>
  <c r="AK44" i="2" s="1"/>
  <c r="Q45" i="2"/>
  <c r="R45" i="2" s="1"/>
  <c r="AK45" i="2" s="1"/>
  <c r="Q46" i="2"/>
  <c r="R46" i="2" s="1"/>
  <c r="AK46" i="2" s="1"/>
  <c r="Q47" i="2"/>
  <c r="R47" i="2" s="1"/>
  <c r="AK47" i="2" s="1"/>
  <c r="Q48" i="2"/>
  <c r="R48" i="2" s="1"/>
  <c r="AK48" i="2" s="1"/>
  <c r="Q49" i="2"/>
  <c r="R49" i="2" s="1"/>
  <c r="AK49" i="2" s="1"/>
  <c r="Q50" i="2"/>
  <c r="R50" i="2" s="1"/>
  <c r="AK50" i="2" s="1"/>
  <c r="Q51" i="2"/>
  <c r="R51" i="2" s="1"/>
  <c r="AK51" i="2" s="1"/>
  <c r="Q52" i="2"/>
  <c r="R52" i="2" s="1"/>
  <c r="AK52" i="2" s="1"/>
  <c r="Q53" i="2"/>
  <c r="R53" i="2" s="1"/>
  <c r="AK53" i="2" s="1"/>
  <c r="Q54" i="2"/>
  <c r="R54" i="2" s="1"/>
  <c r="AK54" i="2" s="1"/>
  <c r="Q55" i="2"/>
  <c r="R55" i="2" s="1"/>
  <c r="AK55" i="2" s="1"/>
  <c r="Q56" i="2"/>
  <c r="R56" i="2" s="1"/>
  <c r="AK56" i="2" s="1"/>
  <c r="Q57" i="2"/>
  <c r="R57" i="2" s="1"/>
  <c r="AK57" i="2" s="1"/>
  <c r="Q58" i="2"/>
  <c r="R58" i="2" s="1"/>
  <c r="AK58" i="2" s="1"/>
  <c r="Q59" i="2"/>
  <c r="R59" i="2" s="1"/>
  <c r="AK59" i="2" s="1"/>
  <c r="Q60" i="2"/>
  <c r="R60" i="2" s="1"/>
  <c r="AK60" i="2" s="1"/>
  <c r="Q61" i="2"/>
  <c r="R61" i="2" s="1"/>
  <c r="AK61" i="2" s="1"/>
  <c r="Q62" i="2"/>
  <c r="R62" i="2" s="1"/>
  <c r="AK62" i="2" s="1"/>
  <c r="Q63" i="2"/>
  <c r="R63" i="2" s="1"/>
  <c r="AK63" i="2" s="1"/>
  <c r="Q64" i="2"/>
  <c r="R64" i="2" s="1"/>
  <c r="AK64" i="2" s="1"/>
  <c r="Q65" i="2"/>
  <c r="R65" i="2" s="1"/>
  <c r="AK65" i="2" s="1"/>
  <c r="Q66" i="2"/>
  <c r="R66" i="2" s="1"/>
  <c r="AK66" i="2" s="1"/>
  <c r="Q67" i="2"/>
  <c r="R67" i="2" s="1"/>
  <c r="AK67" i="2" s="1"/>
  <c r="Q68" i="2"/>
  <c r="R68" i="2" s="1"/>
  <c r="AK68" i="2" s="1"/>
  <c r="Q69" i="2"/>
  <c r="R69" i="2" s="1"/>
  <c r="AK69" i="2" s="1"/>
  <c r="Q70" i="2"/>
  <c r="R70" i="2" s="1"/>
  <c r="AK70" i="2" s="1"/>
  <c r="Q71" i="2"/>
  <c r="R71" i="2" s="1"/>
  <c r="AK71" i="2" s="1"/>
  <c r="Q72" i="2"/>
  <c r="R72" i="2" s="1"/>
  <c r="AK72" i="2" s="1"/>
  <c r="Q73" i="2"/>
  <c r="R73" i="2" s="1"/>
  <c r="AK73" i="2" s="1"/>
  <c r="Q74" i="2"/>
  <c r="R74" i="2" s="1"/>
  <c r="AK74" i="2" s="1"/>
  <c r="Q75" i="2"/>
  <c r="R75" i="2" s="1"/>
  <c r="AK75" i="2" s="1"/>
  <c r="Q76" i="2"/>
  <c r="R76" i="2" s="1"/>
  <c r="AK76" i="2" s="1"/>
  <c r="Q77" i="2"/>
  <c r="R77" i="2" s="1"/>
  <c r="AK77" i="2" s="1"/>
  <c r="Q78" i="2"/>
  <c r="R78" i="2" s="1"/>
  <c r="AK78" i="2" s="1"/>
  <c r="Q79" i="2"/>
  <c r="R79" i="2" s="1"/>
  <c r="AK79" i="2" s="1"/>
  <c r="Q80" i="2"/>
  <c r="R80" i="2" s="1"/>
  <c r="AK80" i="2" s="1"/>
  <c r="Q81" i="2"/>
  <c r="R81" i="2" s="1"/>
  <c r="AK81" i="2" s="1"/>
  <c r="Q82" i="2"/>
  <c r="R82" i="2" s="1"/>
  <c r="AK82" i="2" s="1"/>
  <c r="Q83" i="2"/>
  <c r="R83" i="2" s="1"/>
  <c r="AK83" i="2" s="1"/>
  <c r="Q84" i="2"/>
  <c r="R84" i="2" s="1"/>
  <c r="AK84" i="2" s="1"/>
  <c r="Q85" i="2"/>
  <c r="R85" i="2" s="1"/>
  <c r="AK85" i="2" s="1"/>
  <c r="Q86" i="2"/>
  <c r="R86" i="2" s="1"/>
  <c r="AK86" i="2" s="1"/>
  <c r="Q87" i="2"/>
  <c r="R87" i="2" s="1"/>
  <c r="AK87" i="2" s="1"/>
  <c r="Q88" i="2"/>
  <c r="R88" i="2" s="1"/>
  <c r="AK88" i="2" s="1"/>
  <c r="Q89" i="2"/>
  <c r="R89" i="2" s="1"/>
  <c r="AK89" i="2" s="1"/>
  <c r="Q90" i="2"/>
  <c r="R90" i="2" s="1"/>
  <c r="AK90" i="2" s="1"/>
  <c r="Q91" i="2"/>
  <c r="R91" i="2" s="1"/>
  <c r="AK91" i="2" s="1"/>
  <c r="Q92" i="2"/>
  <c r="R92" i="2" s="1"/>
  <c r="AK92" i="2" s="1"/>
  <c r="Q93" i="2"/>
  <c r="R93" i="2" s="1"/>
  <c r="AK93" i="2" s="1"/>
  <c r="Q94" i="2"/>
  <c r="R94" i="2" s="1"/>
  <c r="AK94" i="2" s="1"/>
  <c r="Q95" i="2"/>
  <c r="R95" i="2" s="1"/>
  <c r="AK95" i="2" s="1"/>
  <c r="Q96" i="2"/>
  <c r="R96" i="2" s="1"/>
  <c r="AK96" i="2" s="1"/>
  <c r="Q97" i="2"/>
  <c r="R97" i="2" s="1"/>
  <c r="AK97" i="2" s="1"/>
  <c r="Q98" i="2"/>
  <c r="R98" i="2" s="1"/>
  <c r="AK98" i="2" s="1"/>
  <c r="Q99" i="2"/>
  <c r="R99" i="2" s="1"/>
  <c r="AK99" i="2" s="1"/>
  <c r="Q100" i="2"/>
  <c r="R100" i="2" s="1"/>
  <c r="AK100" i="2" s="1"/>
  <c r="Q101" i="2"/>
  <c r="R101" i="2" s="1"/>
  <c r="AK101" i="2" s="1"/>
  <c r="Q102" i="2"/>
  <c r="R102" i="2" s="1"/>
  <c r="AK102" i="2" s="1"/>
  <c r="Q103" i="2"/>
  <c r="R103" i="2" s="1"/>
  <c r="AK103" i="2" s="1"/>
  <c r="Q104" i="2"/>
  <c r="R104" i="2" s="1"/>
  <c r="AK104" i="2" s="1"/>
  <c r="Q105" i="2"/>
  <c r="R105" i="2" s="1"/>
  <c r="AK105" i="2" s="1"/>
  <c r="Q106" i="2"/>
  <c r="R106" i="2" s="1"/>
  <c r="AK106" i="2" s="1"/>
  <c r="Q107" i="2"/>
  <c r="R107" i="2" s="1"/>
  <c r="AK107" i="2" s="1"/>
  <c r="Q108" i="2"/>
  <c r="R108" i="2" s="1"/>
  <c r="AK108" i="2" s="1"/>
  <c r="Q109" i="2"/>
  <c r="R109" i="2" s="1"/>
  <c r="AK109" i="2" s="1"/>
  <c r="Q110" i="2"/>
  <c r="R110" i="2" s="1"/>
  <c r="AK110" i="2" s="1"/>
  <c r="Q111" i="2"/>
  <c r="R111" i="2" s="1"/>
  <c r="AK111" i="2" s="1"/>
  <c r="Q112" i="2"/>
  <c r="R112" i="2" s="1"/>
  <c r="AK112" i="2" s="1"/>
  <c r="Q113" i="2"/>
  <c r="R113" i="2" s="1"/>
  <c r="AK113" i="2" s="1"/>
  <c r="Q114" i="2"/>
  <c r="R114" i="2" s="1"/>
  <c r="AK114" i="2" s="1"/>
  <c r="Q115" i="2"/>
  <c r="R115" i="2" s="1"/>
  <c r="AK115" i="2" s="1"/>
  <c r="Q116" i="2"/>
  <c r="R116" i="2" s="1"/>
  <c r="AK116" i="2" s="1"/>
  <c r="Q117" i="2"/>
  <c r="R117" i="2" s="1"/>
  <c r="AK117" i="2" s="1"/>
  <c r="Q118" i="2"/>
  <c r="R118" i="2" s="1"/>
  <c r="AK118" i="2" s="1"/>
  <c r="Q120" i="2"/>
  <c r="R120" i="2" s="1"/>
  <c r="AK120" i="2" s="1"/>
  <c r="Q121" i="2"/>
  <c r="R121" i="2" s="1"/>
  <c r="AK121" i="2" s="1"/>
  <c r="Q122" i="2"/>
  <c r="R122" i="2" s="1"/>
  <c r="AK122" i="2" s="1"/>
  <c r="Q123" i="2"/>
  <c r="R123" i="2" s="1"/>
  <c r="AK123" i="2" s="1"/>
  <c r="Q126" i="2"/>
  <c r="R126" i="2" s="1"/>
  <c r="AK126" i="2" s="1"/>
  <c r="Q127" i="2"/>
  <c r="R127" i="2" s="1"/>
  <c r="AK127" i="2" s="1"/>
  <c r="Q128" i="2"/>
  <c r="R128" i="2" s="1"/>
  <c r="AK128" i="2" s="1"/>
  <c r="Q129" i="2"/>
  <c r="R129" i="2" s="1"/>
  <c r="AK129" i="2" s="1"/>
  <c r="Q130" i="2"/>
  <c r="R130" i="2" s="1"/>
  <c r="AK130" i="2" s="1"/>
  <c r="Q131" i="2"/>
  <c r="R131" i="2" s="1"/>
  <c r="AK131" i="2" s="1"/>
  <c r="Q132" i="2"/>
  <c r="R132" i="2" s="1"/>
  <c r="AK132" i="2" s="1"/>
  <c r="Q133" i="2"/>
  <c r="R133" i="2" s="1"/>
  <c r="AK133" i="2" s="1"/>
  <c r="Q134" i="2"/>
  <c r="R134" i="2" s="1"/>
  <c r="AK134" i="2" s="1"/>
  <c r="Q135" i="2"/>
  <c r="R135" i="2" s="1"/>
  <c r="AK135" i="2" s="1"/>
  <c r="Q136" i="2"/>
  <c r="R136" i="2" s="1"/>
  <c r="AK136" i="2" s="1"/>
  <c r="Q137" i="2"/>
  <c r="R137" i="2" s="1"/>
  <c r="AK137" i="2" s="1"/>
  <c r="Q138" i="2"/>
  <c r="R138" i="2" s="1"/>
  <c r="AK138" i="2" s="1"/>
  <c r="Q139" i="2"/>
  <c r="R139" i="2" s="1"/>
  <c r="AK139" i="2" s="1"/>
  <c r="Q140" i="2"/>
  <c r="R140" i="2" s="1"/>
  <c r="AK140" i="2" s="1"/>
  <c r="Q141" i="2"/>
  <c r="R141" i="2" s="1"/>
  <c r="AK141" i="2" s="1"/>
  <c r="Q142" i="2"/>
  <c r="R142" i="2" s="1"/>
  <c r="AK142" i="2" s="1"/>
  <c r="Q143" i="2"/>
  <c r="R143" i="2" s="1"/>
  <c r="AK143" i="2" s="1"/>
  <c r="Q144" i="2"/>
  <c r="R144" i="2" s="1"/>
  <c r="AK144" i="2" s="1"/>
  <c r="Q145" i="2"/>
  <c r="R145" i="2" s="1"/>
  <c r="AK145" i="2" s="1"/>
  <c r="Q146" i="2"/>
  <c r="R146" i="2" s="1"/>
  <c r="AK146" i="2" s="1"/>
  <c r="Q147" i="2"/>
  <c r="R147" i="2" s="1"/>
  <c r="AK147" i="2" s="1"/>
  <c r="Q148" i="2"/>
  <c r="R148" i="2" s="1"/>
  <c r="AK148" i="2" s="1"/>
  <c r="Q149" i="2"/>
  <c r="R149" i="2" s="1"/>
  <c r="AK149" i="2" s="1"/>
  <c r="Q150" i="2"/>
  <c r="R150" i="2" s="1"/>
  <c r="AK150" i="2" s="1"/>
  <c r="Q151" i="2"/>
  <c r="R151" i="2" s="1"/>
  <c r="AK151" i="2" s="1"/>
  <c r="Q152" i="2"/>
  <c r="R152" i="2" s="1"/>
  <c r="AK152" i="2" s="1"/>
  <c r="Q153" i="2"/>
  <c r="R153" i="2" s="1"/>
  <c r="AK153" i="2" s="1"/>
  <c r="Q154" i="2"/>
  <c r="R154" i="2" s="1"/>
  <c r="AK154" i="2" s="1"/>
  <c r="Q155" i="2"/>
  <c r="R155" i="2" s="1"/>
  <c r="AK155" i="2" s="1"/>
  <c r="Q156" i="2"/>
  <c r="R156" i="2" s="1"/>
  <c r="AK156" i="2" s="1"/>
  <c r="Q157" i="2"/>
  <c r="R157" i="2" s="1"/>
  <c r="AK157" i="2" s="1"/>
  <c r="Q158" i="2"/>
  <c r="R158" i="2" s="1"/>
  <c r="AK158" i="2" s="1"/>
  <c r="Q159" i="2"/>
  <c r="R159" i="2" s="1"/>
  <c r="AK159" i="2" s="1"/>
  <c r="Q160" i="2"/>
  <c r="R160" i="2" s="1"/>
  <c r="AK160" i="2" s="1"/>
  <c r="Q161" i="2"/>
  <c r="R161" i="2" s="1"/>
  <c r="AK161" i="2" s="1"/>
  <c r="Q162" i="2"/>
  <c r="R162" i="2" s="1"/>
  <c r="AK162" i="2" s="1"/>
  <c r="Q163" i="2"/>
  <c r="R163" i="2" s="1"/>
  <c r="AK163" i="2" s="1"/>
  <c r="Q164" i="2"/>
  <c r="R164" i="2" s="1"/>
  <c r="AK164" i="2" s="1"/>
  <c r="Q165" i="2"/>
  <c r="R165" i="2" s="1"/>
  <c r="AK165" i="2" s="1"/>
  <c r="Q166" i="2"/>
  <c r="R166" i="2" s="1"/>
  <c r="AK166" i="2" s="1"/>
  <c r="Q167" i="2"/>
  <c r="R167" i="2" s="1"/>
  <c r="AK167" i="2" s="1"/>
  <c r="Q168" i="2"/>
  <c r="R168" i="2" s="1"/>
  <c r="AK168" i="2" s="1"/>
  <c r="Q169" i="2"/>
  <c r="R169" i="2" s="1"/>
  <c r="AK169" i="2" s="1"/>
  <c r="Q170" i="2"/>
  <c r="R170" i="2" s="1"/>
  <c r="AK170" i="2" s="1"/>
  <c r="Q171" i="2"/>
  <c r="R171" i="2" s="1"/>
  <c r="AK171" i="2" s="1"/>
  <c r="Q172" i="2"/>
  <c r="R172" i="2" s="1"/>
  <c r="AK172" i="2" s="1"/>
  <c r="Q173" i="2"/>
  <c r="R173" i="2" s="1"/>
  <c r="AK173" i="2" s="1"/>
  <c r="Q174" i="2"/>
  <c r="R174" i="2" s="1"/>
  <c r="AK174" i="2" s="1"/>
  <c r="Q175" i="2"/>
  <c r="R175" i="2" s="1"/>
  <c r="AK175" i="2" s="1"/>
  <c r="Q176" i="2"/>
  <c r="R176" i="2" s="1"/>
  <c r="AK176" i="2" s="1"/>
  <c r="Q178" i="2"/>
  <c r="R178" i="2" s="1"/>
  <c r="AK178" i="2" s="1"/>
  <c r="Q179" i="2"/>
  <c r="R179" i="2" s="1"/>
  <c r="AK179" i="2" s="1"/>
  <c r="Q200" i="2"/>
  <c r="R200" i="2" s="1"/>
  <c r="AK200" i="2" s="1"/>
  <c r="Q201" i="2"/>
  <c r="R201" i="2" s="1"/>
  <c r="AK201" i="2" s="1"/>
  <c r="Q202" i="2"/>
  <c r="R202" i="2" s="1"/>
  <c r="AK202" i="2" s="1"/>
  <c r="Q203" i="2"/>
  <c r="R203" i="2" s="1"/>
  <c r="AK203" i="2" s="1"/>
  <c r="Q204" i="2"/>
  <c r="R204" i="2" s="1"/>
  <c r="AK204" i="2" s="1"/>
  <c r="Q205" i="2"/>
  <c r="R205" i="2" s="1"/>
  <c r="AK205" i="2" s="1"/>
  <c r="Q206" i="2"/>
  <c r="R206" i="2" s="1"/>
  <c r="AK206" i="2" s="1"/>
  <c r="Q207" i="2"/>
  <c r="R207" i="2" s="1"/>
  <c r="AK207" i="2" s="1"/>
  <c r="Q208" i="2"/>
  <c r="R208" i="2" s="1"/>
  <c r="AK208" i="2" s="1"/>
  <c r="Q209" i="2"/>
  <c r="R209" i="2" s="1"/>
  <c r="AK209" i="2" s="1"/>
  <c r="Q210" i="2"/>
  <c r="R210" i="2" s="1"/>
  <c r="AK210" i="2" s="1"/>
  <c r="Q211" i="2"/>
  <c r="R211" i="2" s="1"/>
  <c r="AK211" i="2" s="1"/>
  <c r="Q212" i="2"/>
  <c r="R212" i="2" s="1"/>
  <c r="AK212" i="2" s="1"/>
  <c r="Q213" i="2"/>
  <c r="R213" i="2" s="1"/>
  <c r="AK213" i="2" s="1"/>
  <c r="Q214" i="2"/>
  <c r="R214" i="2" s="1"/>
  <c r="AK214" i="2" s="1"/>
  <c r="Q215" i="2"/>
  <c r="R215" i="2" s="1"/>
  <c r="AK215" i="2" s="1"/>
  <c r="Q216" i="2"/>
  <c r="R216" i="2" s="1"/>
  <c r="AK216" i="2" s="1"/>
  <c r="Q217" i="2"/>
  <c r="R217" i="2" s="1"/>
  <c r="AK217" i="2" s="1"/>
  <c r="Q218" i="2"/>
  <c r="R218" i="2" s="1"/>
  <c r="AK218" i="2" s="1"/>
  <c r="Q219" i="2"/>
  <c r="R219" i="2" s="1"/>
  <c r="AK219" i="2" s="1"/>
  <c r="Q220" i="2"/>
  <c r="R220" i="2" s="1"/>
  <c r="AK220" i="2" s="1"/>
  <c r="Q221" i="2"/>
  <c r="R221" i="2" s="1"/>
  <c r="AK221" i="2" s="1"/>
  <c r="Q222" i="2"/>
  <c r="R222" i="2" s="1"/>
  <c r="AK222" i="2" s="1"/>
  <c r="Q223" i="2"/>
  <c r="R223" i="2" s="1"/>
  <c r="AK223" i="2" s="1"/>
  <c r="Q224" i="2"/>
  <c r="R224" i="2" s="1"/>
  <c r="AK224" i="2" s="1"/>
  <c r="Q225" i="2"/>
  <c r="R225" i="2" s="1"/>
  <c r="AK225" i="2" s="1"/>
  <c r="Q226" i="2"/>
  <c r="R226" i="2" s="1"/>
  <c r="AK226" i="2" s="1"/>
  <c r="Q227" i="2"/>
  <c r="R227" i="2" s="1"/>
  <c r="AK227" i="2" s="1"/>
  <c r="Q228" i="2"/>
  <c r="R228" i="2" s="1"/>
  <c r="AK228" i="2" s="1"/>
  <c r="Q229" i="2"/>
  <c r="R229" i="2" s="1"/>
  <c r="AK229" i="2" s="1"/>
  <c r="Q230" i="2"/>
  <c r="R230" i="2" s="1"/>
  <c r="AK230" i="2" s="1"/>
  <c r="Q231" i="2"/>
  <c r="R231" i="2" s="1"/>
  <c r="AK231" i="2" s="1"/>
  <c r="Q232" i="2"/>
  <c r="R232" i="2" s="1"/>
  <c r="AK232" i="2" s="1"/>
  <c r="Q233" i="2"/>
  <c r="R233" i="2" s="1"/>
  <c r="AK233" i="2" s="1"/>
  <c r="Q234" i="2"/>
  <c r="R234" i="2" s="1"/>
  <c r="AK234" i="2" s="1"/>
  <c r="Q235" i="2"/>
  <c r="R235" i="2" s="1"/>
  <c r="AK235" i="2" s="1"/>
  <c r="Q236" i="2"/>
  <c r="R236" i="2" s="1"/>
  <c r="AK236" i="2" s="1"/>
  <c r="Q237" i="2"/>
  <c r="R237" i="2" s="1"/>
  <c r="AK237" i="2" s="1"/>
  <c r="Q238" i="2"/>
  <c r="R238" i="2" s="1"/>
  <c r="AK238" i="2" s="1"/>
  <c r="Q239" i="2"/>
  <c r="R239" i="2" s="1"/>
  <c r="AK239" i="2" s="1"/>
  <c r="Q240" i="2"/>
  <c r="R240" i="2" s="1"/>
  <c r="AK240" i="2" s="1"/>
  <c r="Q241" i="2"/>
  <c r="R241" i="2" s="1"/>
  <c r="AK241" i="2" s="1"/>
  <c r="Q242" i="2"/>
  <c r="R242" i="2" s="1"/>
  <c r="AK242" i="2" s="1"/>
  <c r="Q243" i="2"/>
  <c r="R243" i="2" s="1"/>
  <c r="AK243" i="2" s="1"/>
  <c r="Q244" i="2"/>
  <c r="R244" i="2" s="1"/>
  <c r="AK244" i="2" s="1"/>
  <c r="Q245" i="2"/>
  <c r="R245" i="2" s="1"/>
  <c r="AK245" i="2" s="1"/>
  <c r="Q246" i="2"/>
  <c r="R246" i="2" s="1"/>
  <c r="AK246" i="2" s="1"/>
  <c r="Q247" i="2"/>
  <c r="R247" i="2" s="1"/>
  <c r="AK247" i="2" s="1"/>
  <c r="Q248" i="2"/>
  <c r="R248" i="2" s="1"/>
  <c r="AK248" i="2" s="1"/>
  <c r="Q249" i="2"/>
  <c r="R249" i="2" s="1"/>
  <c r="AK249" i="2" s="1"/>
  <c r="Q252" i="2"/>
  <c r="R252" i="2" s="1"/>
  <c r="AK252" i="2" s="1"/>
  <c r="Q253" i="2"/>
  <c r="R253" i="2" s="1"/>
  <c r="AK253" i="2" s="1"/>
  <c r="Q254" i="2"/>
  <c r="R254" i="2" s="1"/>
  <c r="AK254" i="2" s="1"/>
  <c r="Q255" i="2"/>
  <c r="R255" i="2" s="1"/>
  <c r="AK255" i="2" s="1"/>
  <c r="Q257" i="2"/>
  <c r="R257" i="2" s="1"/>
  <c r="AK257" i="2" s="1"/>
  <c r="Q258" i="2"/>
  <c r="R258" i="2" s="1"/>
  <c r="AK258" i="2" s="1"/>
  <c r="Q259" i="2"/>
  <c r="R259" i="2" s="1"/>
  <c r="AK259" i="2" s="1"/>
  <c r="Q260" i="2"/>
  <c r="R260" i="2" s="1"/>
  <c r="AK260" i="2" s="1"/>
  <c r="Q261" i="2"/>
  <c r="R261" i="2" s="1"/>
  <c r="AK261" i="2" s="1"/>
  <c r="Q262" i="2"/>
  <c r="R262" i="2" s="1"/>
  <c r="AK262" i="2" s="1"/>
  <c r="Q263" i="2"/>
  <c r="R263" i="2" s="1"/>
  <c r="AK263" i="2" s="1"/>
  <c r="Q264" i="2"/>
  <c r="R264" i="2" s="1"/>
  <c r="AK264" i="2" s="1"/>
  <c r="Q265" i="2"/>
  <c r="R265" i="2" s="1"/>
  <c r="AK265" i="2" s="1"/>
  <c r="Q266" i="2"/>
  <c r="R266" i="2" s="1"/>
  <c r="AK266" i="2" s="1"/>
  <c r="Q267" i="2"/>
  <c r="R267" i="2" s="1"/>
  <c r="AK267" i="2" s="1"/>
  <c r="Q268" i="2"/>
  <c r="R268" i="2" s="1"/>
  <c r="AK268" i="2" s="1"/>
  <c r="Q269" i="2"/>
  <c r="R269" i="2" s="1"/>
  <c r="AK269" i="2" s="1"/>
  <c r="Q270" i="2"/>
  <c r="R270" i="2" s="1"/>
  <c r="AK270" i="2" s="1"/>
  <c r="Q271" i="2"/>
  <c r="R271" i="2" s="1"/>
  <c r="AK271" i="2" s="1"/>
  <c r="Q272" i="2"/>
  <c r="R272" i="2" s="1"/>
  <c r="AK272" i="2" s="1"/>
  <c r="Q274" i="2"/>
  <c r="R274" i="2" s="1"/>
  <c r="AK274" i="2" s="1"/>
  <c r="Q275" i="2"/>
  <c r="R275" i="2" s="1"/>
  <c r="AK275" i="2" s="1"/>
  <c r="Q276" i="2"/>
  <c r="R276" i="2" s="1"/>
  <c r="AK276" i="2" s="1"/>
  <c r="Q277" i="2"/>
  <c r="R277" i="2" s="1"/>
  <c r="AK277" i="2" s="1"/>
  <c r="Q278" i="2"/>
  <c r="R278" i="2" s="1"/>
  <c r="AK278" i="2" s="1"/>
  <c r="Q279" i="2"/>
  <c r="R279" i="2" s="1"/>
  <c r="AK279" i="2" s="1"/>
  <c r="Q280" i="2"/>
  <c r="R280" i="2" s="1"/>
  <c r="AK280" i="2" s="1"/>
  <c r="Q281" i="2"/>
  <c r="R281" i="2" s="1"/>
  <c r="AK281" i="2" s="1"/>
  <c r="Q282" i="2"/>
  <c r="R282" i="2" s="1"/>
  <c r="AK282" i="2" s="1"/>
  <c r="Q283" i="2"/>
  <c r="R283" i="2" s="1"/>
  <c r="AK283" i="2" s="1"/>
  <c r="Q286" i="2"/>
  <c r="R286" i="2" s="1"/>
  <c r="AK286" i="2" s="1"/>
  <c r="Q288" i="2"/>
  <c r="R288" i="2" s="1"/>
  <c r="AK288" i="2" s="1"/>
  <c r="Q289" i="2"/>
  <c r="R289" i="2" s="1"/>
  <c r="AK289" i="2" s="1"/>
  <c r="Q290" i="2"/>
  <c r="R290" i="2" s="1"/>
  <c r="AK290" i="2" s="1"/>
  <c r="Q291" i="2"/>
  <c r="R291" i="2" s="1"/>
  <c r="AK291" i="2" s="1"/>
  <c r="Q292" i="2"/>
  <c r="R292" i="2" s="1"/>
  <c r="AK292" i="2" s="1"/>
  <c r="Q293" i="2"/>
  <c r="R293" i="2" s="1"/>
  <c r="AK293" i="2" s="1"/>
  <c r="Q294" i="2"/>
  <c r="R294" i="2" s="1"/>
  <c r="AK294" i="2" s="1"/>
  <c r="Q295" i="2"/>
  <c r="R295" i="2" s="1"/>
  <c r="AK295" i="2" s="1"/>
  <c r="Q296" i="2"/>
  <c r="R296" i="2" s="1"/>
  <c r="AK296" i="2" s="1"/>
  <c r="Q297" i="2"/>
  <c r="R297" i="2" s="1"/>
  <c r="AK297" i="2" s="1"/>
  <c r="Q298" i="2"/>
  <c r="R298" i="2" s="1"/>
  <c r="AK298" i="2" s="1"/>
  <c r="Q300" i="2"/>
  <c r="R300" i="2" s="1"/>
  <c r="AK300" i="2" s="1"/>
  <c r="Q301" i="2"/>
  <c r="R301" i="2" s="1"/>
  <c r="AK301" i="2" s="1"/>
  <c r="Q302" i="2"/>
  <c r="R302" i="2" s="1"/>
  <c r="AK302" i="2" s="1"/>
  <c r="Q303" i="2"/>
  <c r="R303" i="2" s="1"/>
  <c r="AK303" i="2" s="1"/>
  <c r="Q304" i="2"/>
  <c r="R304" i="2" s="1"/>
  <c r="AK304" i="2" s="1"/>
  <c r="Q305" i="2"/>
  <c r="R305" i="2" s="1"/>
  <c r="AK305" i="2" s="1"/>
  <c r="Q306" i="2"/>
  <c r="R306" i="2" s="1"/>
  <c r="AK306" i="2" s="1"/>
  <c r="Q307" i="2"/>
  <c r="R307" i="2" s="1"/>
  <c r="AK307" i="2" s="1"/>
  <c r="Q308" i="2"/>
  <c r="R308" i="2" s="1"/>
  <c r="AK308" i="2" s="1"/>
  <c r="Q309" i="2"/>
  <c r="R309" i="2" s="1"/>
  <c r="AK309" i="2" s="1"/>
  <c r="Q310" i="2"/>
  <c r="R310" i="2" s="1"/>
  <c r="AK310" i="2" s="1"/>
  <c r="Q311" i="2"/>
  <c r="R311" i="2" s="1"/>
  <c r="AK311" i="2" s="1"/>
  <c r="Q312" i="2"/>
  <c r="R312" i="2" s="1"/>
  <c r="AK312" i="2" s="1"/>
  <c r="Q313" i="2"/>
  <c r="R313" i="2" s="1"/>
  <c r="AK313" i="2" s="1"/>
  <c r="Q314" i="2"/>
  <c r="R314" i="2" s="1"/>
  <c r="AK314" i="2" s="1"/>
  <c r="Q315" i="2"/>
  <c r="R315" i="2" s="1"/>
  <c r="AK315" i="2" s="1"/>
  <c r="Q316" i="2"/>
  <c r="R316" i="2" s="1"/>
  <c r="AK316" i="2" s="1"/>
  <c r="Q317" i="2"/>
  <c r="R317" i="2" s="1"/>
  <c r="AK317" i="2" s="1"/>
  <c r="Q318" i="2"/>
  <c r="R318" i="2" s="1"/>
  <c r="AK318" i="2" s="1"/>
  <c r="Q319" i="2"/>
  <c r="R319" i="2" s="1"/>
  <c r="AK319" i="2" s="1"/>
  <c r="Q320" i="2"/>
  <c r="R320" i="2" s="1"/>
  <c r="AK320" i="2" s="1"/>
  <c r="Q321" i="2"/>
  <c r="R321" i="2" s="1"/>
  <c r="AK321" i="2" s="1"/>
  <c r="Q322" i="2"/>
  <c r="R322" i="2" s="1"/>
  <c r="AK322" i="2" s="1"/>
  <c r="Q323" i="2"/>
  <c r="R323" i="2" s="1"/>
  <c r="AK323" i="2" s="1"/>
  <c r="Q324" i="2"/>
  <c r="R324" i="2" s="1"/>
  <c r="AK324" i="2" s="1"/>
  <c r="Q325" i="2"/>
  <c r="R325" i="2" s="1"/>
  <c r="AK325" i="2" s="1"/>
  <c r="Q326" i="2"/>
  <c r="R326" i="2" s="1"/>
  <c r="AK326" i="2" s="1"/>
  <c r="Q327" i="2"/>
  <c r="R327" i="2" s="1"/>
  <c r="AK327" i="2" s="1"/>
  <c r="Q328" i="2"/>
  <c r="R328" i="2" s="1"/>
  <c r="AK328" i="2" s="1"/>
  <c r="Q329" i="2"/>
  <c r="R329" i="2" s="1"/>
  <c r="AK329" i="2" s="1"/>
  <c r="Q330" i="2"/>
  <c r="R330" i="2" s="1"/>
  <c r="AK330" i="2" s="1"/>
  <c r="Q331" i="2"/>
  <c r="R331" i="2" s="1"/>
  <c r="AK331" i="2" s="1"/>
  <c r="Q332" i="2"/>
  <c r="R332" i="2" s="1"/>
  <c r="AK332" i="2" s="1"/>
  <c r="Q333" i="2"/>
  <c r="R333" i="2" s="1"/>
  <c r="AK333" i="2" s="1"/>
  <c r="Q334" i="2"/>
  <c r="R334" i="2" s="1"/>
  <c r="AK334" i="2" s="1"/>
  <c r="Q335" i="2"/>
  <c r="R335" i="2" s="1"/>
  <c r="AK335" i="2" s="1"/>
  <c r="Q336" i="2"/>
  <c r="R336" i="2" s="1"/>
  <c r="AK336" i="2" s="1"/>
  <c r="Q337" i="2"/>
  <c r="R337" i="2" s="1"/>
  <c r="AK337" i="2" s="1"/>
  <c r="Q339" i="2"/>
  <c r="R339" i="2" s="1"/>
  <c r="AK339" i="2" s="1"/>
  <c r="Q340" i="2"/>
  <c r="R340" i="2" s="1"/>
  <c r="AK340" i="2" s="1"/>
  <c r="Q341" i="2"/>
  <c r="R341" i="2" s="1"/>
  <c r="AK341" i="2" s="1"/>
  <c r="Q342" i="2"/>
  <c r="R342" i="2" s="1"/>
  <c r="AK342" i="2" s="1"/>
  <c r="Q343" i="2"/>
  <c r="R343" i="2" s="1"/>
  <c r="AK343" i="2" s="1"/>
  <c r="Q344" i="2"/>
  <c r="R344" i="2" s="1"/>
  <c r="AK344" i="2" s="1"/>
  <c r="Q345" i="2"/>
  <c r="R345" i="2" s="1"/>
  <c r="AK345" i="2" s="1"/>
  <c r="Q346" i="2"/>
  <c r="R346" i="2" s="1"/>
  <c r="AK346" i="2" s="1"/>
  <c r="Q347" i="2"/>
  <c r="R347" i="2" s="1"/>
  <c r="AK347" i="2" s="1"/>
  <c r="Q348" i="2"/>
  <c r="R348" i="2" s="1"/>
  <c r="AK348" i="2" s="1"/>
  <c r="Q349" i="2"/>
  <c r="R349" i="2" s="1"/>
  <c r="AK349" i="2" s="1"/>
  <c r="Q3" i="2"/>
  <c r="R3" i="2" s="1"/>
  <c r="AK3" i="2" s="1"/>
  <c r="P298" i="2"/>
  <c r="I261" i="2"/>
  <c r="I260" i="2"/>
  <c r="I156" i="2"/>
  <c r="I155" i="2"/>
  <c r="I94" i="2"/>
  <c r="I93" i="2"/>
  <c r="P349" i="2"/>
  <c r="P345" i="2"/>
  <c r="P3" i="2"/>
  <c r="I348" i="2"/>
  <c r="I347" i="2"/>
  <c r="I343" i="2"/>
  <c r="I342" i="2"/>
  <c r="I341" i="2"/>
  <c r="I340" i="2"/>
  <c r="I339" i="2"/>
  <c r="I336" i="2"/>
  <c r="I335" i="2"/>
  <c r="I333" i="2"/>
  <c r="I332" i="2"/>
  <c r="I331" i="2"/>
  <c r="I330" i="2"/>
  <c r="I329" i="2"/>
  <c r="I328" i="2"/>
  <c r="I327" i="2"/>
  <c r="I326" i="2"/>
  <c r="I325" i="2"/>
  <c r="I321" i="2"/>
  <c r="I320" i="2"/>
  <c r="I319" i="2"/>
  <c r="I317" i="2"/>
  <c r="I315" i="2"/>
  <c r="I314" i="2"/>
  <c r="I313" i="2"/>
  <c r="I311" i="2"/>
  <c r="I310" i="2"/>
  <c r="I309" i="2"/>
  <c r="I308" i="2"/>
  <c r="I306" i="2"/>
  <c r="I305" i="2"/>
  <c r="I304" i="2"/>
  <c r="I303" i="2"/>
  <c r="I302" i="2"/>
  <c r="I301" i="2"/>
  <c r="I297" i="2"/>
  <c r="I296" i="2"/>
  <c r="I294" i="2"/>
  <c r="I293" i="2"/>
  <c r="I291" i="2"/>
  <c r="I290" i="2"/>
  <c r="I289" i="2"/>
  <c r="I288" i="2"/>
  <c r="I272" i="2"/>
  <c r="I270" i="2"/>
  <c r="I268" i="2"/>
  <c r="I267" i="2"/>
  <c r="I266" i="2"/>
  <c r="I263" i="2"/>
  <c r="I262" i="2"/>
  <c r="I257" i="2"/>
  <c r="I256" i="2"/>
  <c r="I255" i="2"/>
  <c r="I254" i="2"/>
  <c r="I253" i="2"/>
  <c r="I248" i="2"/>
  <c r="I243" i="2"/>
  <c r="I237" i="2"/>
  <c r="I236" i="2"/>
  <c r="I231" i="2"/>
  <c r="I230" i="2"/>
  <c r="I229" i="2"/>
  <c r="I225" i="2"/>
  <c r="I224" i="2"/>
  <c r="I223" i="2"/>
  <c r="I222" i="2"/>
  <c r="I216" i="2"/>
  <c r="I214" i="2"/>
  <c r="I212" i="2"/>
  <c r="I208" i="2"/>
  <c r="I207" i="2"/>
  <c r="I206" i="2"/>
  <c r="I205" i="2"/>
  <c r="I203" i="2"/>
  <c r="I202" i="2"/>
  <c r="I176" i="2"/>
  <c r="I172" i="2"/>
  <c r="I169" i="2"/>
  <c r="I168" i="2"/>
  <c r="I167" i="2"/>
  <c r="I164" i="2"/>
  <c r="I162" i="2"/>
  <c r="I161" i="2"/>
  <c r="I160" i="2"/>
  <c r="I159" i="2"/>
  <c r="I153" i="2"/>
  <c r="I152" i="2"/>
  <c r="I151" i="2"/>
  <c r="I149" i="2"/>
  <c r="I148" i="2"/>
  <c r="I147" i="2"/>
  <c r="I141" i="2"/>
  <c r="I140" i="2"/>
  <c r="I139" i="2"/>
  <c r="I138" i="2"/>
  <c r="I134" i="2"/>
  <c r="I131" i="2"/>
  <c r="I128" i="2"/>
  <c r="I120" i="2"/>
  <c r="I118" i="2"/>
  <c r="I112" i="2"/>
  <c r="I110" i="2"/>
  <c r="I109" i="2"/>
  <c r="I108" i="2"/>
  <c r="I107" i="2"/>
  <c r="I106" i="2"/>
  <c r="I105" i="2"/>
  <c r="I102" i="2"/>
  <c r="I101" i="2"/>
  <c r="I100" i="2"/>
  <c r="I99" i="2"/>
  <c r="I98" i="2"/>
  <c r="I97" i="2"/>
  <c r="I96" i="2"/>
  <c r="I90" i="2"/>
  <c r="I89" i="2"/>
  <c r="I85" i="2"/>
  <c r="I83" i="2"/>
  <c r="I82" i="2"/>
  <c r="I80" i="2"/>
  <c r="I79" i="2"/>
  <c r="I77" i="2"/>
  <c r="I72" i="2"/>
  <c r="I67" i="2"/>
  <c r="I66" i="2"/>
  <c r="I65" i="2"/>
  <c r="I63" i="2"/>
  <c r="I61" i="2"/>
  <c r="I59" i="2"/>
  <c r="I57" i="2"/>
  <c r="I52" i="2"/>
  <c r="I51" i="2"/>
  <c r="I50" i="2"/>
  <c r="I49" i="2"/>
  <c r="I48" i="2"/>
  <c r="I32" i="2"/>
  <c r="I30" i="2"/>
  <c r="I28" i="2"/>
  <c r="I26" i="2"/>
  <c r="I25" i="2"/>
  <c r="I24" i="2"/>
  <c r="I20" i="2"/>
  <c r="I16" i="2"/>
  <c r="I14" i="2"/>
  <c r="I13" i="2"/>
  <c r="I12" i="2"/>
  <c r="I11" i="2"/>
  <c r="I10" i="2"/>
  <c r="I9" i="2"/>
  <c r="I5" i="2"/>
  <c r="I4" i="2"/>
  <c r="I350" i="2"/>
  <c r="I346" i="2"/>
  <c r="I344" i="2"/>
  <c r="I337" i="2"/>
  <c r="I334" i="2"/>
  <c r="I324" i="2"/>
  <c r="I323" i="2"/>
  <c r="I318" i="2"/>
  <c r="I316" i="2"/>
  <c r="I307" i="2"/>
  <c r="I300" i="2"/>
  <c r="I295" i="2"/>
  <c r="I292" i="2"/>
  <c r="I287" i="2"/>
  <c r="I286" i="2"/>
  <c r="I283" i="2"/>
  <c r="I282" i="2"/>
  <c r="I281" i="2"/>
  <c r="I280" i="2"/>
  <c r="I279" i="2"/>
  <c r="I276" i="2"/>
  <c r="I275" i="2"/>
  <c r="I274" i="2"/>
  <c r="I271" i="2"/>
  <c r="I269" i="2"/>
  <c r="I265" i="2"/>
  <c r="I264" i="2"/>
  <c r="I259" i="2"/>
  <c r="I258" i="2"/>
  <c r="I252" i="2"/>
  <c r="I251" i="2"/>
  <c r="I249" i="2"/>
  <c r="I247" i="2"/>
  <c r="I246" i="2"/>
  <c r="I245" i="2"/>
  <c r="I244" i="2"/>
  <c r="I242" i="2"/>
  <c r="I241" i="2"/>
  <c r="I240" i="2"/>
  <c r="I239" i="2"/>
  <c r="I238" i="2"/>
  <c r="I235" i="2"/>
  <c r="I234" i="2"/>
  <c r="I233" i="2"/>
  <c r="I232" i="2"/>
  <c r="I227" i="2"/>
  <c r="I226" i="2"/>
  <c r="I221" i="2"/>
  <c r="I220" i="2"/>
  <c r="I219" i="2"/>
  <c r="I218" i="2"/>
  <c r="I217" i="2"/>
  <c r="I215" i="2"/>
  <c r="I213" i="2"/>
  <c r="I211" i="2"/>
  <c r="I210" i="2"/>
  <c r="I209" i="2"/>
  <c r="I204" i="2"/>
  <c r="I201" i="2"/>
  <c r="I200" i="2"/>
  <c r="I179" i="2"/>
  <c r="I178" i="2"/>
  <c r="I174" i="2"/>
  <c r="I173" i="2"/>
  <c r="I171" i="2"/>
  <c r="I170" i="2"/>
  <c r="I166" i="2"/>
  <c r="I165" i="2"/>
  <c r="I163" i="2"/>
  <c r="I158" i="2"/>
  <c r="I157" i="2"/>
  <c r="I154" i="2"/>
  <c r="I150" i="2"/>
  <c r="I146" i="2"/>
  <c r="I145" i="2"/>
  <c r="I144" i="2"/>
  <c r="I143" i="2"/>
  <c r="I142" i="2"/>
  <c r="I137" i="2"/>
  <c r="I136" i="2"/>
  <c r="I135" i="2"/>
  <c r="I133" i="2"/>
  <c r="I132" i="2"/>
  <c r="I130" i="2"/>
  <c r="I129" i="2"/>
  <c r="I127" i="2"/>
  <c r="I126" i="2"/>
  <c r="I123" i="2"/>
  <c r="I122" i="2"/>
  <c r="I121" i="2"/>
  <c r="I117" i="2"/>
  <c r="I116" i="2"/>
  <c r="I115" i="2"/>
  <c r="I114" i="2"/>
  <c r="I113" i="2"/>
  <c r="I104" i="2"/>
  <c r="I103" i="2"/>
  <c r="I95" i="2"/>
  <c r="I91" i="2"/>
  <c r="I88" i="2"/>
  <c r="I87" i="2"/>
  <c r="I86" i="2"/>
  <c r="I84" i="2"/>
  <c r="I81" i="2"/>
  <c r="I78" i="2"/>
  <c r="I76" i="2"/>
  <c r="I75" i="2"/>
  <c r="I74" i="2"/>
  <c r="I73" i="2"/>
  <c r="I71" i="2"/>
  <c r="I70" i="2"/>
  <c r="I69" i="2"/>
  <c r="I68" i="2"/>
  <c r="I64" i="2"/>
  <c r="I62" i="2"/>
  <c r="I60" i="2"/>
  <c r="I58" i="2"/>
  <c r="I56" i="2"/>
  <c r="I55" i="2"/>
  <c r="I54" i="2"/>
  <c r="I53" i="2"/>
  <c r="I47" i="2"/>
  <c r="I46" i="2"/>
  <c r="I45" i="2"/>
  <c r="I44" i="2"/>
  <c r="I33" i="2"/>
  <c r="I27" i="2"/>
  <c r="I23" i="2"/>
  <c r="I22" i="2"/>
  <c r="I21" i="2"/>
  <c r="I19" i="2"/>
  <c r="I18" i="2"/>
  <c r="I17" i="2"/>
  <c r="I15" i="2"/>
  <c r="I8" i="2"/>
  <c r="I7" i="2"/>
  <c r="I349" i="2"/>
  <c r="I345" i="2"/>
  <c r="I6" i="2"/>
  <c r="O3" i="2"/>
  <c r="H312" i="2"/>
  <c r="I312" i="2"/>
  <c r="H300" i="2"/>
  <c r="H295" i="2"/>
  <c r="H274" i="2"/>
  <c r="H272" i="2"/>
  <c r="H268" i="2"/>
  <c r="H267" i="2"/>
  <c r="H215" i="2"/>
  <c r="H134" i="2"/>
  <c r="H99" i="2"/>
  <c r="H45" i="2"/>
  <c r="H32" i="2"/>
  <c r="H27" i="2"/>
  <c r="H26" i="2"/>
  <c r="H25" i="2"/>
  <c r="H24" i="2"/>
  <c r="H266" i="2"/>
  <c r="H28" i="2"/>
  <c r="H333" i="2"/>
  <c r="H170" i="2"/>
  <c r="H237" i="2"/>
  <c r="H221" i="2"/>
  <c r="L213" i="2"/>
  <c r="H236" i="2"/>
  <c r="H235" i="2"/>
  <c r="H234" i="2"/>
  <c r="H233" i="2"/>
  <c r="H232" i="2"/>
  <c r="H231" i="2"/>
  <c r="H230" i="2"/>
  <c r="H229" i="2"/>
  <c r="H227" i="2"/>
  <c r="H226" i="2"/>
  <c r="H225" i="2"/>
  <c r="H224" i="2"/>
  <c r="H223" i="2"/>
  <c r="H222" i="2"/>
  <c r="H220" i="2"/>
  <c r="H219" i="2"/>
  <c r="H218" i="2"/>
  <c r="H217" i="2"/>
  <c r="H216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343" i="2"/>
  <c r="H342" i="2"/>
  <c r="H341" i="2"/>
  <c r="H340" i="2"/>
  <c r="H339" i="2"/>
  <c r="H141" i="2"/>
  <c r="H257" i="2"/>
  <c r="H256" i="2"/>
  <c r="H255" i="2"/>
  <c r="H254" i="2"/>
  <c r="H253" i="2"/>
  <c r="H162" i="2"/>
  <c r="H161" i="2"/>
  <c r="H160" i="2"/>
  <c r="H159" i="2"/>
  <c r="H332" i="2"/>
  <c r="H331" i="2"/>
  <c r="H330" i="2"/>
  <c r="H329" i="2"/>
  <c r="H328" i="2"/>
  <c r="H327" i="2"/>
  <c r="H326" i="2"/>
  <c r="H325" i="2"/>
  <c r="H324" i="2"/>
  <c r="H323" i="2"/>
  <c r="H321" i="2"/>
  <c r="H320" i="2"/>
  <c r="H319" i="2"/>
  <c r="H318" i="2"/>
  <c r="H317" i="2"/>
  <c r="H316" i="2"/>
  <c r="H315" i="2"/>
  <c r="H314" i="2"/>
  <c r="H313" i="2"/>
  <c r="H311" i="2"/>
  <c r="H310" i="2"/>
  <c r="H309" i="2"/>
  <c r="H308" i="2"/>
  <c r="H118" i="2"/>
  <c r="H117" i="2"/>
  <c r="H116" i="2"/>
  <c r="H115" i="2"/>
  <c r="H17" i="2"/>
  <c r="H16" i="2"/>
  <c r="L15" i="2"/>
  <c r="H15" i="2"/>
  <c r="H14" i="2"/>
  <c r="H13" i="2"/>
  <c r="H12" i="2"/>
  <c r="H11" i="2"/>
  <c r="H10" i="2"/>
  <c r="H9" i="2"/>
  <c r="H8" i="2"/>
  <c r="H297" i="2"/>
  <c r="H296" i="2"/>
  <c r="H294" i="2"/>
  <c r="H293" i="2"/>
  <c r="H292" i="2"/>
  <c r="H291" i="2"/>
  <c r="H290" i="2"/>
  <c r="H289" i="2"/>
  <c r="H288" i="2"/>
  <c r="L287" i="2"/>
  <c r="H287" i="2"/>
  <c r="L64" i="2"/>
  <c r="L73" i="2"/>
  <c r="L75" i="2"/>
  <c r="H240" i="2"/>
  <c r="H241" i="2"/>
  <c r="H242" i="2"/>
  <c r="H243" i="2"/>
  <c r="H244" i="2"/>
  <c r="H245" i="2"/>
  <c r="H246" i="2"/>
  <c r="H247" i="2"/>
  <c r="H248" i="2"/>
  <c r="H249" i="2"/>
  <c r="H275" i="2"/>
  <c r="H276" i="2"/>
  <c r="H279" i="2"/>
  <c r="H280" i="2"/>
  <c r="H281" i="2"/>
  <c r="H282" i="2"/>
  <c r="H347" i="2"/>
  <c r="H348" i="2"/>
  <c r="H147" i="2"/>
  <c r="H148" i="2"/>
  <c r="H149" i="2"/>
  <c r="H150" i="2"/>
  <c r="H151" i="2"/>
  <c r="H152" i="2"/>
  <c r="H153" i="2"/>
  <c r="H132" i="2"/>
  <c r="H131" i="2"/>
  <c r="H130" i="2"/>
  <c r="H129" i="2"/>
  <c r="H128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306" i="2"/>
  <c r="H305" i="2"/>
  <c r="H304" i="2"/>
  <c r="H303" i="2"/>
  <c r="H302" i="2"/>
  <c r="H301" i="2"/>
  <c r="H138" i="2"/>
  <c r="H335" i="2"/>
  <c r="H112" i="2"/>
  <c r="H110" i="2"/>
  <c r="H109" i="2"/>
  <c r="H108" i="2"/>
  <c r="H107" i="2"/>
  <c r="H106" i="2"/>
  <c r="H105" i="2"/>
  <c r="H270" i="2"/>
  <c r="H169" i="2"/>
  <c r="H168" i="2"/>
  <c r="H167" i="2"/>
  <c r="H102" i="2"/>
  <c r="H101" i="2"/>
  <c r="H100" i="2"/>
  <c r="H98" i="2"/>
  <c r="H97" i="2"/>
  <c r="H96" i="2"/>
  <c r="H21" i="2"/>
  <c r="H20" i="2"/>
  <c r="L142" i="2"/>
  <c r="L165" i="2"/>
  <c r="L271" i="2"/>
  <c r="L103" i="2"/>
  <c r="L137" i="2"/>
  <c r="L91" i="2"/>
  <c r="L121" i="2"/>
  <c r="L33" i="2"/>
  <c r="L114" i="2"/>
  <c r="J3" i="2"/>
  <c r="L3" i="2" s="1"/>
  <c r="H19" i="2"/>
  <c r="H95" i="2"/>
  <c r="H94" i="2"/>
  <c r="H123" i="2"/>
  <c r="H122" i="2"/>
  <c r="H135" i="2"/>
  <c r="H133" i="2"/>
  <c r="H143" i="2"/>
  <c r="H142" i="2"/>
  <c r="H155" i="2"/>
  <c r="H156" i="2"/>
  <c r="H238" i="2"/>
  <c r="H239" i="2"/>
  <c r="H283" i="2"/>
  <c r="H145" i="2"/>
  <c r="H144" i="2"/>
  <c r="H346" i="2"/>
  <c r="H350" i="2"/>
  <c r="H22" i="2"/>
  <c r="H23" i="2"/>
  <c r="H146" i="2"/>
  <c r="H154" i="2"/>
  <c r="H165" i="2"/>
  <c r="H166" i="2"/>
  <c r="H269" i="2"/>
  <c r="H271" i="2"/>
  <c r="H103" i="2"/>
  <c r="H104" i="2"/>
  <c r="H137" i="2"/>
  <c r="H136" i="2"/>
  <c r="H251" i="2"/>
  <c r="H252" i="2"/>
  <c r="H91" i="2"/>
  <c r="H90" i="2"/>
  <c r="H171" i="2"/>
  <c r="H172" i="2"/>
  <c r="H262" i="2"/>
  <c r="H263" i="2"/>
  <c r="H334" i="2"/>
  <c r="H344" i="2"/>
  <c r="H345" i="2"/>
  <c r="H349" i="2"/>
  <c r="H5" i="2"/>
  <c r="H121" i="2"/>
  <c r="H120" i="2"/>
  <c r="H44" i="2"/>
  <c r="H127" i="2"/>
  <c r="H126" i="2"/>
  <c r="H173" i="2"/>
  <c r="H174" i="2"/>
  <c r="H286" i="2"/>
  <c r="H6" i="2"/>
  <c r="H7" i="2"/>
  <c r="H114" i="2"/>
  <c r="H113" i="2"/>
  <c r="H307" i="2"/>
  <c r="H336" i="2"/>
  <c r="H30" i="2"/>
  <c r="H93" i="2"/>
  <c r="H92" i="2"/>
  <c r="H157" i="2"/>
  <c r="H158" i="2"/>
  <c r="H176" i="2"/>
  <c r="H260" i="2"/>
  <c r="H261" i="2"/>
  <c r="H264" i="2"/>
  <c r="H265" i="2"/>
  <c r="H163" i="2"/>
  <c r="H164" i="2"/>
  <c r="H178" i="2"/>
  <c r="H258" i="2"/>
  <c r="H259" i="2"/>
  <c r="H3" i="2"/>
  <c r="H4" i="2"/>
  <c r="H140" i="2"/>
  <c r="H139" i="2"/>
  <c r="H337" i="2"/>
  <c r="H18" i="2"/>
  <c r="L307" i="2" l="1"/>
  <c r="L126" i="2"/>
  <c r="L44" i="2"/>
  <c r="L345" i="2"/>
  <c r="L136" i="2"/>
  <c r="L104" i="2"/>
  <c r="L146" i="2"/>
  <c r="L239" i="2"/>
  <c r="R2" i="2"/>
  <c r="AK2" i="2" s="1"/>
  <c r="S2" i="2"/>
  <c r="T251" i="2"/>
  <c r="L45" i="2"/>
  <c r="L18" i="2"/>
  <c r="L261" i="2"/>
  <c r="L46" i="2"/>
  <c r="L84" i="2"/>
  <c r="L8" i="2"/>
  <c r="L316" i="2"/>
  <c r="L226" i="2"/>
  <c r="T348" i="2"/>
  <c r="T346" i="2"/>
  <c r="T344" i="2"/>
  <c r="T342" i="2"/>
  <c r="T340" i="2"/>
  <c r="T337" i="2"/>
  <c r="T335" i="2"/>
  <c r="T333" i="2"/>
  <c r="T331" i="2"/>
  <c r="T329" i="2"/>
  <c r="T327" i="2"/>
  <c r="T325" i="2"/>
  <c r="T323" i="2"/>
  <c r="T296" i="2"/>
  <c r="T294" i="2"/>
  <c r="T292" i="2"/>
  <c r="T290" i="2"/>
  <c r="T288" i="2"/>
  <c r="T255" i="2"/>
  <c r="T253" i="2"/>
  <c r="T248" i="2"/>
  <c r="T246" i="2"/>
  <c r="T244" i="2"/>
  <c r="T242" i="2"/>
  <c r="T240" i="2"/>
  <c r="T238" i="2"/>
  <c r="T236" i="2"/>
  <c r="T234" i="2"/>
  <c r="T232" i="2"/>
  <c r="T230" i="2"/>
  <c r="T174" i="2"/>
  <c r="T172" i="2"/>
  <c r="T170" i="2"/>
  <c r="T168" i="2"/>
  <c r="T166" i="2"/>
  <c r="T164" i="2"/>
  <c r="T162" i="2"/>
  <c r="T160" i="2"/>
  <c r="T158" i="2"/>
  <c r="T156" i="2"/>
  <c r="T154" i="2"/>
  <c r="T152" i="2"/>
  <c r="T150" i="2"/>
  <c r="T148" i="2"/>
  <c r="T146" i="2"/>
  <c r="T144" i="2"/>
  <c r="T142" i="2"/>
  <c r="T140" i="2"/>
  <c r="T138" i="2"/>
  <c r="T136" i="2"/>
  <c r="T134" i="2"/>
  <c r="T132" i="2"/>
  <c r="T130" i="2"/>
  <c r="T128" i="2"/>
  <c r="T126" i="2"/>
  <c r="T122" i="2"/>
  <c r="T120" i="2"/>
  <c r="T117" i="2"/>
  <c r="T115" i="2"/>
  <c r="T113" i="2"/>
  <c r="T350" i="2"/>
  <c r="L92" i="2"/>
  <c r="L113" i="2"/>
  <c r="L6" i="2"/>
  <c r="L346" i="2"/>
  <c r="L238" i="2"/>
  <c r="L122" i="2"/>
  <c r="L56" i="2"/>
  <c r="L150" i="2"/>
  <c r="L240" i="2"/>
  <c r="L88" i="2"/>
  <c r="L76" i="2"/>
  <c r="L74" i="2"/>
  <c r="L70" i="2"/>
  <c r="L60" i="2"/>
  <c r="L234" i="2"/>
  <c r="L258" i="2"/>
  <c r="L334" i="2"/>
  <c r="L145" i="2"/>
  <c r="L133" i="2"/>
  <c r="S125" i="2"/>
  <c r="S312" i="2"/>
  <c r="L337" i="2"/>
  <c r="L259" i="2"/>
  <c r="L178" i="2"/>
  <c r="L158" i="2"/>
  <c r="L174" i="2"/>
  <c r="L344" i="2"/>
  <c r="L166" i="2"/>
  <c r="L154" i="2"/>
  <c r="L22" i="2"/>
  <c r="L144" i="2"/>
  <c r="L156" i="2"/>
  <c r="L94" i="2"/>
  <c r="L54" i="2"/>
  <c r="L130" i="2"/>
  <c r="L132" i="2"/>
  <c r="L280" i="2"/>
  <c r="L244" i="2"/>
  <c r="L86" i="2"/>
  <c r="L78" i="2"/>
  <c r="L68" i="2"/>
  <c r="L62" i="2"/>
  <c r="L58" i="2"/>
  <c r="L115" i="2"/>
  <c r="L209" i="2"/>
  <c r="L219" i="2"/>
  <c r="L227" i="2"/>
  <c r="L221" i="2"/>
  <c r="L274" i="2"/>
  <c r="L265" i="2"/>
  <c r="L286" i="2"/>
  <c r="L251" i="2"/>
  <c r="L269" i="2"/>
  <c r="L350" i="2"/>
  <c r="L282" i="2"/>
  <c r="L276" i="2"/>
  <c r="L246" i="2"/>
  <c r="L242" i="2"/>
  <c r="L292" i="2"/>
  <c r="L318" i="2"/>
  <c r="L117" i="2"/>
  <c r="L323" i="2"/>
  <c r="L201" i="2"/>
  <c r="L211" i="2"/>
  <c r="L217" i="2"/>
  <c r="L232" i="2"/>
  <c r="L170" i="2"/>
  <c r="L300" i="2"/>
  <c r="T110" i="2"/>
  <c r="T108" i="2"/>
  <c r="T106" i="2"/>
  <c r="T104" i="2"/>
  <c r="T102" i="2"/>
  <c r="T100" i="2"/>
  <c r="T98" i="2"/>
  <c r="T96" i="2"/>
  <c r="T94" i="2"/>
  <c r="T92" i="2"/>
  <c r="T90" i="2"/>
  <c r="T88" i="2"/>
  <c r="T86" i="2"/>
  <c r="T84" i="2"/>
  <c r="T82" i="2"/>
  <c r="T80" i="2"/>
  <c r="T78" i="2"/>
  <c r="T76" i="2"/>
  <c r="T74" i="2"/>
  <c r="T72" i="2"/>
  <c r="T70" i="2"/>
  <c r="T68" i="2"/>
  <c r="T66" i="2"/>
  <c r="T64" i="2"/>
  <c r="T62" i="2"/>
  <c r="T60" i="2"/>
  <c r="T58" i="2"/>
  <c r="T56" i="2"/>
  <c r="T54" i="2"/>
  <c r="T52" i="2"/>
  <c r="T50" i="2"/>
  <c r="T48" i="2"/>
  <c r="T46" i="2"/>
  <c r="T44" i="2"/>
  <c r="T32" i="2"/>
  <c r="T28" i="2"/>
  <c r="T26" i="2"/>
  <c r="T24" i="2"/>
  <c r="T22" i="2"/>
  <c r="T20" i="2"/>
  <c r="T18" i="2"/>
  <c r="T16" i="2"/>
  <c r="T14" i="2"/>
  <c r="T12" i="2"/>
  <c r="T10" i="2"/>
  <c r="T8" i="2"/>
  <c r="T6" i="2"/>
  <c r="L179" i="2"/>
  <c r="L163" i="2"/>
  <c r="L264" i="2"/>
  <c r="L260" i="2"/>
  <c r="L157" i="2"/>
  <c r="L93" i="2"/>
  <c r="L7" i="2"/>
  <c r="L173" i="2"/>
  <c r="L127" i="2"/>
  <c r="L349" i="2"/>
  <c r="L171" i="2"/>
  <c r="L252" i="2"/>
  <c r="L23" i="2"/>
  <c r="L283" i="2"/>
  <c r="L19" i="2"/>
  <c r="L53" i="2"/>
  <c r="L55" i="2"/>
  <c r="L281" i="2"/>
  <c r="L279" i="2"/>
  <c r="L275" i="2"/>
  <c r="L249" i="2"/>
  <c r="L241" i="2"/>
  <c r="L129" i="2"/>
  <c r="L87" i="2"/>
  <c r="L116" i="2"/>
  <c r="L324" i="2"/>
  <c r="T321" i="2"/>
  <c r="T319" i="2"/>
  <c r="T317" i="2"/>
  <c r="T315" i="2"/>
  <c r="T313" i="2"/>
  <c r="T311" i="2"/>
  <c r="T309" i="2"/>
  <c r="T307" i="2"/>
  <c r="T305" i="2"/>
  <c r="T303" i="2"/>
  <c r="T301" i="2"/>
  <c r="T283" i="2"/>
  <c r="T281" i="2"/>
  <c r="T279" i="2"/>
  <c r="T275" i="2"/>
  <c r="T272" i="2"/>
  <c r="T270" i="2"/>
  <c r="T268" i="2"/>
  <c r="T266" i="2"/>
  <c r="T264" i="2"/>
  <c r="T262" i="2"/>
  <c r="T260" i="2"/>
  <c r="T258" i="2"/>
  <c r="T320" i="2"/>
  <c r="T318" i="2"/>
  <c r="T316" i="2"/>
  <c r="T314" i="2"/>
  <c r="T312" i="2"/>
  <c r="T310" i="2"/>
  <c r="T308" i="2"/>
  <c r="T306" i="2"/>
  <c r="T304" i="2"/>
  <c r="T302" i="2"/>
  <c r="T300" i="2"/>
  <c r="T286" i="2"/>
  <c r="T282" i="2"/>
  <c r="T280" i="2"/>
  <c r="T276" i="2"/>
  <c r="T274" i="2"/>
  <c r="T271" i="2"/>
  <c r="T269" i="2"/>
  <c r="T267" i="2"/>
  <c r="T265" i="2"/>
  <c r="T263" i="2"/>
  <c r="T261" i="2"/>
  <c r="T259" i="2"/>
  <c r="T257" i="2"/>
  <c r="T227" i="2"/>
  <c r="T225" i="2"/>
  <c r="T223" i="2"/>
  <c r="T221" i="2"/>
  <c r="T219" i="2"/>
  <c r="T217" i="2"/>
  <c r="T215" i="2"/>
  <c r="T213" i="2"/>
  <c r="T211" i="2"/>
  <c r="T209" i="2"/>
  <c r="T207" i="2"/>
  <c r="T205" i="2"/>
  <c r="T203" i="2"/>
  <c r="T201" i="2"/>
  <c r="T178" i="2"/>
  <c r="AB256" i="2"/>
  <c r="T226" i="2"/>
  <c r="T224" i="2"/>
  <c r="T222" i="2"/>
  <c r="T216" i="2"/>
  <c r="T214" i="2"/>
  <c r="T212" i="2"/>
  <c r="T208" i="2"/>
  <c r="T206" i="2"/>
  <c r="T202" i="2"/>
  <c r="T176" i="2"/>
  <c r="T125" i="2"/>
  <c r="T109" i="2"/>
  <c r="T107" i="2"/>
  <c r="T105" i="2"/>
  <c r="T103" i="2"/>
  <c r="T101" i="2"/>
  <c r="T99" i="2"/>
  <c r="T97" i="2"/>
  <c r="T93" i="2"/>
  <c r="T91" i="2"/>
  <c r="T89" i="2"/>
  <c r="T87" i="2"/>
  <c r="T85" i="2"/>
  <c r="T83" i="2"/>
  <c r="T79" i="2"/>
  <c r="T77" i="2"/>
  <c r="T75" i="2"/>
  <c r="T73" i="2"/>
  <c r="T67" i="2"/>
  <c r="T65" i="2"/>
  <c r="T63" i="2"/>
  <c r="T61" i="2"/>
  <c r="T59" i="2"/>
  <c r="T57" i="2"/>
  <c r="T55" i="2"/>
  <c r="T53" i="2"/>
  <c r="T51" i="2"/>
  <c r="T49" i="2"/>
  <c r="T45" i="2"/>
  <c r="T33" i="2"/>
  <c r="T30" i="2"/>
  <c r="T25" i="2"/>
  <c r="T23" i="2"/>
  <c r="T19" i="2"/>
  <c r="T15" i="2"/>
  <c r="T13" i="2"/>
  <c r="T11" i="2"/>
  <c r="T9" i="2"/>
  <c r="T7" i="2"/>
  <c r="T5" i="2"/>
  <c r="K295" i="2"/>
  <c r="AJ295" i="2" s="1"/>
  <c r="L295" i="2"/>
  <c r="K247" i="2"/>
  <c r="AJ247" i="2" s="1"/>
  <c r="L247" i="2"/>
  <c r="K245" i="2"/>
  <c r="AJ245" i="2" s="1"/>
  <c r="L245" i="2"/>
  <c r="K235" i="2"/>
  <c r="AJ235" i="2" s="1"/>
  <c r="L235" i="2"/>
  <c r="K233" i="2"/>
  <c r="AJ233" i="2" s="1"/>
  <c r="L233" i="2"/>
  <c r="K220" i="2"/>
  <c r="AJ220" i="2" s="1"/>
  <c r="L220" i="2"/>
  <c r="K218" i="2"/>
  <c r="AJ218" i="2" s="1"/>
  <c r="L218" i="2"/>
  <c r="K210" i="2"/>
  <c r="AJ210" i="2" s="1"/>
  <c r="L210" i="2"/>
  <c r="K204" i="2"/>
  <c r="AJ204" i="2" s="1"/>
  <c r="L204" i="2"/>
  <c r="K200" i="2"/>
  <c r="AJ200" i="2" s="1"/>
  <c r="L200" i="2"/>
  <c r="K155" i="2"/>
  <c r="AJ155" i="2" s="1"/>
  <c r="L155" i="2"/>
  <c r="K143" i="2"/>
  <c r="AJ143" i="2" s="1"/>
  <c r="L143" i="2"/>
  <c r="K135" i="2"/>
  <c r="AJ135" i="2" s="1"/>
  <c r="L135" i="2"/>
  <c r="K123" i="2"/>
  <c r="AJ123" i="2" s="1"/>
  <c r="L123" i="2"/>
  <c r="K95" i="2"/>
  <c r="AJ95" i="2" s="1"/>
  <c r="L95" i="2"/>
  <c r="K81" i="2"/>
  <c r="AJ81" i="2" s="1"/>
  <c r="L81" i="2"/>
  <c r="K71" i="2"/>
  <c r="AJ71" i="2" s="1"/>
  <c r="L71" i="2"/>
  <c r="K69" i="2"/>
  <c r="AJ69" i="2" s="1"/>
  <c r="L69" i="2"/>
  <c r="K47" i="2"/>
  <c r="AJ47" i="2" s="1"/>
  <c r="L47" i="2"/>
  <c r="K27" i="2"/>
  <c r="AJ27" i="2" s="1"/>
  <c r="L27" i="2"/>
  <c r="K21" i="2"/>
  <c r="AJ21" i="2" s="1"/>
  <c r="L21" i="2"/>
  <c r="K17" i="2"/>
  <c r="AJ17" i="2" s="1"/>
  <c r="L17" i="2"/>
  <c r="T349" i="2"/>
  <c r="T347" i="2"/>
  <c r="T345" i="2"/>
  <c r="T343" i="2"/>
  <c r="T341" i="2"/>
  <c r="T339" i="2"/>
  <c r="T336" i="2"/>
  <c r="T334" i="2"/>
  <c r="T332" i="2"/>
  <c r="T330" i="2"/>
  <c r="T328" i="2"/>
  <c r="T326" i="2"/>
  <c r="T324" i="2"/>
  <c r="T297" i="2"/>
  <c r="T295" i="2"/>
  <c r="T293" i="2"/>
  <c r="T291" i="2"/>
  <c r="T289" i="2"/>
  <c r="T254" i="2"/>
  <c r="T252" i="2"/>
  <c r="T249" i="2"/>
  <c r="T243" i="2"/>
  <c r="T241" i="2"/>
  <c r="T239" i="2"/>
  <c r="T237" i="2"/>
  <c r="T231" i="2"/>
  <c r="T229" i="2"/>
  <c r="T173" i="2"/>
  <c r="T171" i="2"/>
  <c r="T169" i="2"/>
  <c r="T167" i="2"/>
  <c r="T165" i="2"/>
  <c r="T163" i="2"/>
  <c r="T161" i="2"/>
  <c r="T159" i="2"/>
  <c r="T157" i="2"/>
  <c r="T153" i="2"/>
  <c r="T151" i="2"/>
  <c r="T149" i="2"/>
  <c r="T147" i="2"/>
  <c r="T145" i="2"/>
  <c r="T141" i="2"/>
  <c r="T139" i="2"/>
  <c r="T137" i="2"/>
  <c r="T133" i="2"/>
  <c r="T131" i="2"/>
  <c r="T129" i="2"/>
  <c r="T127" i="2"/>
  <c r="T121" i="2"/>
  <c r="T118" i="2"/>
  <c r="T116" i="2"/>
  <c r="T114" i="2"/>
  <c r="T112" i="2"/>
  <c r="T4" i="2"/>
  <c r="L2" i="2"/>
  <c r="R287" i="2"/>
  <c r="AK287" i="2" s="1"/>
  <c r="Z349" i="2"/>
  <c r="AL349" i="2" s="1"/>
  <c r="AA349" i="2"/>
  <c r="Z348" i="2"/>
  <c r="AL348" i="2" s="1"/>
  <c r="AA348" i="2"/>
  <c r="Z347" i="2"/>
  <c r="AL347" i="2" s="1"/>
  <c r="AA347" i="2"/>
  <c r="Z343" i="2"/>
  <c r="AL343" i="2" s="1"/>
  <c r="AA350" i="2"/>
  <c r="Z339" i="2"/>
  <c r="AL339" i="2" s="1"/>
  <c r="AA346" i="2"/>
  <c r="AA309" i="2"/>
  <c r="AA308" i="2"/>
  <c r="AA307" i="2"/>
  <c r="AA338" i="2"/>
  <c r="K338" i="2"/>
  <c r="AJ338" i="2" s="1"/>
  <c r="L338" i="2"/>
  <c r="R338" i="2"/>
  <c r="AK338" i="2" s="1"/>
  <c r="AB2" i="2"/>
  <c r="AB350" i="2"/>
  <c r="AB346" i="2"/>
  <c r="AB345" i="2"/>
  <c r="AB344" i="2"/>
  <c r="AB342" i="2"/>
  <c r="AB341" i="2"/>
  <c r="AB340" i="2"/>
  <c r="AB337" i="2"/>
  <c r="AB336" i="2"/>
  <c r="AB335" i="2"/>
  <c r="AB334" i="2"/>
  <c r="AB333" i="2"/>
  <c r="AB332" i="2"/>
  <c r="AB331" i="2"/>
  <c r="AB330" i="2"/>
  <c r="AB329" i="2"/>
  <c r="AB328" i="2"/>
  <c r="AB327" i="2"/>
  <c r="AB326" i="2"/>
  <c r="AB325" i="2"/>
  <c r="AB324" i="2"/>
  <c r="AB323" i="2"/>
  <c r="AB322" i="2"/>
  <c r="AB321" i="2"/>
  <c r="AB320" i="2"/>
  <c r="AB319" i="2"/>
  <c r="AB318" i="2"/>
  <c r="AB317" i="2"/>
  <c r="AB316" i="2"/>
  <c r="AB315" i="2"/>
  <c r="AB314" i="2"/>
  <c r="AB313" i="2"/>
  <c r="AB312" i="2"/>
  <c r="AB311" i="2"/>
  <c r="AB310" i="2"/>
  <c r="AB309" i="2"/>
  <c r="AB308" i="2"/>
  <c r="AB307" i="2"/>
  <c r="AB306" i="2"/>
  <c r="AB305" i="2"/>
  <c r="AB304" i="2"/>
  <c r="AB303" i="2"/>
  <c r="AB302" i="2"/>
  <c r="AB301" i="2"/>
  <c r="AB300" i="2"/>
  <c r="AB298" i="2"/>
  <c r="AB297" i="2"/>
  <c r="AB296" i="2"/>
  <c r="AB295" i="2"/>
  <c r="AB294" i="2"/>
  <c r="AB293" i="2"/>
  <c r="AB292" i="2"/>
  <c r="AB291" i="2"/>
  <c r="AB290" i="2"/>
  <c r="AB289" i="2"/>
  <c r="AB288" i="2"/>
  <c r="AB286" i="2"/>
  <c r="AB283" i="2"/>
  <c r="AB282" i="2"/>
  <c r="AB281" i="2"/>
  <c r="AB280" i="2"/>
  <c r="AB279" i="2"/>
  <c r="AB278" i="2"/>
  <c r="AB277" i="2"/>
  <c r="AB276" i="2"/>
  <c r="AB275" i="2"/>
  <c r="AB274" i="2"/>
  <c r="AB272" i="2"/>
  <c r="AB271" i="2"/>
  <c r="AB270" i="2"/>
  <c r="AB269" i="2"/>
  <c r="AB268" i="2"/>
  <c r="AB267" i="2"/>
  <c r="AB266" i="2"/>
  <c r="AB265" i="2"/>
  <c r="AB264" i="2"/>
  <c r="AB263" i="2"/>
  <c r="AB262" i="2"/>
  <c r="AB261" i="2"/>
  <c r="AB260" i="2"/>
  <c r="AB259" i="2"/>
  <c r="AB258" i="2"/>
  <c r="AB257" i="2"/>
  <c r="AB255" i="2"/>
  <c r="AB254" i="2"/>
  <c r="AB253" i="2"/>
  <c r="AB252" i="2"/>
  <c r="AB251" i="2"/>
  <c r="AB249" i="2"/>
  <c r="AB248" i="2"/>
  <c r="AB247" i="2"/>
  <c r="AB246" i="2"/>
  <c r="AB245" i="2"/>
  <c r="AB244" i="2"/>
  <c r="AB243" i="2"/>
  <c r="AB242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27" i="2"/>
  <c r="AB226" i="2"/>
  <c r="AB225" i="2"/>
  <c r="AB224" i="2"/>
  <c r="AB223" i="2"/>
  <c r="AB222" i="2"/>
  <c r="AB221" i="2"/>
  <c r="AB220" i="2"/>
  <c r="AB219" i="2"/>
  <c r="AB218" i="2"/>
  <c r="AB217" i="2"/>
  <c r="AB216" i="2"/>
  <c r="AB215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79" i="2"/>
  <c r="AB178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3" i="2"/>
  <c r="AB122" i="2"/>
  <c r="AB121" i="2"/>
  <c r="AB120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33" i="2"/>
  <c r="AB32" i="2"/>
  <c r="AB30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A92" i="2"/>
  <c r="AA93" i="2"/>
  <c r="AA94" i="2"/>
  <c r="AA155" i="2"/>
  <c r="AA156" i="2"/>
  <c r="AA260" i="2"/>
  <c r="AA261" i="2"/>
  <c r="AA345" i="2"/>
  <c r="AA3" i="2"/>
  <c r="AA4" i="2"/>
  <c r="AA5" i="2"/>
  <c r="AA9" i="2"/>
  <c r="AA10" i="2"/>
  <c r="AA11" i="2"/>
  <c r="AA12" i="2"/>
  <c r="AA13" i="2"/>
  <c r="AA14" i="2"/>
  <c r="AA16" i="2"/>
  <c r="AA20" i="2"/>
  <c r="AA24" i="2"/>
  <c r="AA25" i="2"/>
  <c r="AA26" i="2"/>
  <c r="AA28" i="2"/>
  <c r="AA30" i="2"/>
  <c r="AA32" i="2"/>
  <c r="AA33" i="2"/>
  <c r="AA48" i="2"/>
  <c r="AA49" i="2"/>
  <c r="AA50" i="2"/>
  <c r="AA51" i="2"/>
  <c r="AA52" i="2"/>
  <c r="AA57" i="2"/>
  <c r="AA59" i="2"/>
  <c r="AA61" i="2"/>
  <c r="AA63" i="2"/>
  <c r="AA65" i="2"/>
  <c r="AA66" i="2"/>
  <c r="AA67" i="2"/>
  <c r="AA72" i="2"/>
  <c r="AA77" i="2"/>
  <c r="AA79" i="2"/>
  <c r="AA80" i="2"/>
  <c r="AA82" i="2"/>
  <c r="AA83" i="2"/>
  <c r="AA85" i="2"/>
  <c r="AA89" i="2"/>
  <c r="AA90" i="2"/>
  <c r="AA96" i="2"/>
  <c r="AA97" i="2"/>
  <c r="AA98" i="2"/>
  <c r="AA99" i="2"/>
  <c r="AA100" i="2"/>
  <c r="AA101" i="2"/>
  <c r="AA102" i="2"/>
  <c r="AA105" i="2"/>
  <c r="AA106" i="2"/>
  <c r="AA107" i="2"/>
  <c r="AA108" i="2"/>
  <c r="AA109" i="2"/>
  <c r="AA110" i="2"/>
  <c r="AA111" i="2"/>
  <c r="AA112" i="2"/>
  <c r="AA118" i="2"/>
  <c r="AA120" i="2"/>
  <c r="AA128" i="2"/>
  <c r="AA131" i="2"/>
  <c r="AA134" i="2"/>
  <c r="AA138" i="2"/>
  <c r="AA139" i="2"/>
  <c r="AA140" i="2"/>
  <c r="AA141" i="2"/>
  <c r="AA147" i="2"/>
  <c r="AA148" i="2"/>
  <c r="AA149" i="2"/>
  <c r="AA151" i="2"/>
  <c r="AA152" i="2"/>
  <c r="AA153" i="2"/>
  <c r="AA159" i="2"/>
  <c r="AA160" i="2"/>
  <c r="AA161" i="2"/>
  <c r="AA162" i="2"/>
  <c r="AA164" i="2"/>
  <c r="AA167" i="2"/>
  <c r="AA168" i="2"/>
  <c r="AA169" i="2"/>
  <c r="AA172" i="2"/>
  <c r="AA176" i="2"/>
  <c r="AA179" i="2"/>
  <c r="AA175" i="2"/>
  <c r="AA202" i="2"/>
  <c r="AA203" i="2"/>
  <c r="AA205" i="2"/>
  <c r="AA206" i="2"/>
  <c r="AA207" i="2"/>
  <c r="AA208" i="2"/>
  <c r="AA212" i="2"/>
  <c r="AA214" i="2"/>
  <c r="AA216" i="2"/>
  <c r="AA222" i="2"/>
  <c r="AA223" i="2"/>
  <c r="AA224" i="2"/>
  <c r="AA225" i="2"/>
  <c r="AA228" i="2"/>
  <c r="AA229" i="2"/>
  <c r="AA230" i="2"/>
  <c r="AA231" i="2"/>
  <c r="AA236" i="2"/>
  <c r="AA237" i="2"/>
  <c r="AA243" i="2"/>
  <c r="AA248" i="2"/>
  <c r="AA253" i="2"/>
  <c r="AA254" i="2"/>
  <c r="AA255" i="2"/>
  <c r="AA256" i="2"/>
  <c r="AA257" i="2"/>
  <c r="AA262" i="2"/>
  <c r="AA263" i="2"/>
  <c r="AA266" i="2"/>
  <c r="AA267" i="2"/>
  <c r="AA268" i="2"/>
  <c r="AA270" i="2"/>
  <c r="AA272" i="2"/>
  <c r="AA288" i="2"/>
  <c r="AA289" i="2"/>
  <c r="AA290" i="2"/>
  <c r="AA291" i="2"/>
  <c r="AA293" i="2"/>
  <c r="AA294" i="2"/>
  <c r="AA296" i="2"/>
  <c r="AA297" i="2"/>
  <c r="AA301" i="2"/>
  <c r="AA302" i="2"/>
  <c r="AA303" i="2"/>
  <c r="AA298" i="2"/>
  <c r="AA304" i="2"/>
  <c r="AA305" i="2"/>
  <c r="AA306" i="2"/>
  <c r="AA310" i="2"/>
  <c r="AA311" i="2"/>
  <c r="AA313" i="2"/>
  <c r="AA314" i="2"/>
  <c r="AA315" i="2"/>
  <c r="AA317" i="2"/>
  <c r="AA319" i="2"/>
  <c r="AA320" i="2"/>
  <c r="AA321" i="2"/>
  <c r="AA322" i="2"/>
  <c r="AA325" i="2"/>
  <c r="AA326" i="2"/>
  <c r="AA327" i="2"/>
  <c r="AA328" i="2"/>
  <c r="AA329" i="2"/>
  <c r="AA330" i="2"/>
  <c r="AA331" i="2"/>
  <c r="AA332" i="2"/>
  <c r="AA333" i="2"/>
  <c r="AA335" i="2"/>
  <c r="AA336" i="2"/>
  <c r="AA339" i="2"/>
  <c r="AA340" i="2"/>
  <c r="AA341" i="2"/>
  <c r="AA342" i="2"/>
  <c r="AA343" i="2"/>
  <c r="AA6" i="2"/>
  <c r="AA7" i="2"/>
  <c r="AA8" i="2"/>
  <c r="AA15" i="2"/>
  <c r="AA17" i="2"/>
  <c r="AA18" i="2"/>
  <c r="AA19" i="2"/>
  <c r="AA21" i="2"/>
  <c r="AA22" i="2"/>
  <c r="AA23" i="2"/>
  <c r="AA27" i="2"/>
  <c r="AA44" i="2"/>
  <c r="AA45" i="2"/>
  <c r="AA46" i="2"/>
  <c r="AA47" i="2"/>
  <c r="AA53" i="2"/>
  <c r="AA54" i="2"/>
  <c r="AA55" i="2"/>
  <c r="AA56" i="2"/>
  <c r="AA58" i="2"/>
  <c r="AA60" i="2"/>
  <c r="AA62" i="2"/>
  <c r="AA64" i="2"/>
  <c r="AA68" i="2"/>
  <c r="AA69" i="2"/>
  <c r="AA70" i="2"/>
  <c r="AA71" i="2"/>
  <c r="AA73" i="2"/>
  <c r="AA74" i="2"/>
  <c r="AA75" i="2"/>
  <c r="AA76" i="2"/>
  <c r="AA78" i="2"/>
  <c r="AA81" i="2"/>
  <c r="AA84" i="2"/>
  <c r="AA86" i="2"/>
  <c r="AA87" i="2"/>
  <c r="AA88" i="2"/>
  <c r="AA91" i="2"/>
  <c r="AA95" i="2"/>
  <c r="AA103" i="2"/>
  <c r="AA104" i="2"/>
  <c r="AA113" i="2"/>
  <c r="AA114" i="2"/>
  <c r="AA115" i="2"/>
  <c r="AA116" i="2"/>
  <c r="AA117" i="2"/>
  <c r="AA121" i="2"/>
  <c r="AA122" i="2"/>
  <c r="AA123" i="2"/>
  <c r="AA126" i="2"/>
  <c r="AA127" i="2"/>
  <c r="AA129" i="2"/>
  <c r="AA130" i="2"/>
  <c r="AA132" i="2"/>
  <c r="AA133" i="2"/>
  <c r="AA135" i="2"/>
  <c r="AA136" i="2"/>
  <c r="AA137" i="2"/>
  <c r="AA142" i="2"/>
  <c r="AA143" i="2"/>
  <c r="AA144" i="2"/>
  <c r="AA145" i="2"/>
  <c r="AA146" i="2"/>
  <c r="AA150" i="2"/>
  <c r="AA154" i="2"/>
  <c r="AA157" i="2"/>
  <c r="AA158" i="2"/>
  <c r="AA163" i="2"/>
  <c r="AA165" i="2"/>
  <c r="AA166" i="2"/>
  <c r="AA170" i="2"/>
  <c r="AA171" i="2"/>
  <c r="AA173" i="2"/>
  <c r="AA174" i="2"/>
  <c r="AA178" i="2"/>
  <c r="AA200" i="2"/>
  <c r="AA201" i="2"/>
  <c r="AA204" i="2"/>
  <c r="AA209" i="2"/>
  <c r="AA210" i="2"/>
  <c r="AA211" i="2"/>
  <c r="AA213" i="2"/>
  <c r="AA215" i="2"/>
  <c r="AA217" i="2"/>
  <c r="AA218" i="2"/>
  <c r="AA219" i="2"/>
  <c r="AA220" i="2"/>
  <c r="AA221" i="2"/>
  <c r="AA226" i="2"/>
  <c r="AA227" i="2"/>
  <c r="AA232" i="2"/>
  <c r="AA233" i="2"/>
  <c r="AA234" i="2"/>
  <c r="AA235" i="2"/>
  <c r="AA238" i="2"/>
  <c r="AA239" i="2"/>
  <c r="AA240" i="2"/>
  <c r="AA242" i="2"/>
  <c r="AA244" i="2"/>
  <c r="AA245" i="2"/>
  <c r="AA246" i="2"/>
  <c r="AA247" i="2"/>
  <c r="AA249" i="2"/>
  <c r="AA251" i="2"/>
  <c r="AA252" i="2"/>
  <c r="AA258" i="2"/>
  <c r="AA259" i="2"/>
  <c r="AA264" i="2"/>
  <c r="AA265" i="2"/>
  <c r="AA269" i="2"/>
  <c r="AA271" i="2"/>
  <c r="AA274" i="2"/>
  <c r="AA275" i="2"/>
  <c r="AA276" i="2"/>
  <c r="AA277" i="2"/>
  <c r="AA278" i="2"/>
  <c r="AA279" i="2"/>
  <c r="AA280" i="2"/>
  <c r="AA281" i="2"/>
  <c r="AA282" i="2"/>
  <c r="AA283" i="2"/>
  <c r="AA286" i="2"/>
  <c r="AA287" i="2"/>
  <c r="AA295" i="2"/>
  <c r="AA300" i="2"/>
  <c r="AA292" i="2" s="1"/>
  <c r="AA316" i="2"/>
  <c r="AA318" i="2"/>
  <c r="AA323" i="2"/>
  <c r="AA324" i="2"/>
  <c r="AA334" i="2"/>
  <c r="AA337" i="2"/>
  <c r="AA344" i="2"/>
  <c r="AA2" i="2"/>
  <c r="AA125" i="2"/>
  <c r="AA312" i="2"/>
  <c r="T179" i="2"/>
  <c r="L312" i="2"/>
  <c r="S298" i="2"/>
  <c r="S92" i="2"/>
  <c r="S93" i="2"/>
  <c r="S94" i="2"/>
  <c r="S155" i="2"/>
  <c r="S156" i="2"/>
  <c r="S260" i="2"/>
  <c r="S261" i="2"/>
  <c r="S345" i="2"/>
  <c r="S349" i="2"/>
  <c r="S3" i="2"/>
  <c r="S4" i="2"/>
  <c r="S5" i="2"/>
  <c r="S9" i="2"/>
  <c r="S10" i="2"/>
  <c r="S11" i="2"/>
  <c r="S12" i="2"/>
  <c r="S13" i="2"/>
  <c r="S14" i="2"/>
  <c r="S16" i="2"/>
  <c r="S20" i="2"/>
  <c r="S24" i="2"/>
  <c r="S25" i="2"/>
  <c r="S26" i="2"/>
  <c r="S28" i="2"/>
  <c r="S30" i="2"/>
  <c r="S32" i="2"/>
  <c r="S48" i="2"/>
  <c r="S49" i="2"/>
  <c r="S50" i="2"/>
  <c r="S51" i="2"/>
  <c r="S52" i="2"/>
  <c r="S57" i="2"/>
  <c r="S59" i="2"/>
  <c r="S61" i="2"/>
  <c r="S63" i="2"/>
  <c r="S65" i="2"/>
  <c r="S66" i="2"/>
  <c r="S67" i="2"/>
  <c r="S72" i="2"/>
  <c r="S77" i="2"/>
  <c r="S79" i="2"/>
  <c r="S80" i="2"/>
  <c r="S82" i="2"/>
  <c r="S83" i="2"/>
  <c r="S85" i="2"/>
  <c r="S89" i="2"/>
  <c r="S90" i="2"/>
  <c r="S96" i="2"/>
  <c r="S97" i="2"/>
  <c r="S98" i="2"/>
  <c r="S99" i="2"/>
  <c r="S100" i="2"/>
  <c r="S101" i="2"/>
  <c r="S102" i="2"/>
  <c r="S105" i="2"/>
  <c r="S106" i="2"/>
  <c r="S107" i="2"/>
  <c r="S108" i="2"/>
  <c r="S109" i="2"/>
  <c r="S110" i="2"/>
  <c r="S111" i="2"/>
  <c r="S112" i="2"/>
  <c r="S118" i="2"/>
  <c r="S120" i="2"/>
  <c r="S128" i="2"/>
  <c r="S131" i="2"/>
  <c r="S134" i="2"/>
  <c r="S138" i="2"/>
  <c r="S139" i="2"/>
  <c r="S140" i="2"/>
  <c r="S141" i="2"/>
  <c r="S147" i="2"/>
  <c r="S148" i="2"/>
  <c r="S149" i="2"/>
  <c r="S151" i="2"/>
  <c r="S152" i="2"/>
  <c r="S153" i="2"/>
  <c r="S159" i="2"/>
  <c r="S160" i="2"/>
  <c r="S161" i="2"/>
  <c r="S162" i="2"/>
  <c r="S164" i="2"/>
  <c r="S167" i="2"/>
  <c r="S168" i="2"/>
  <c r="S169" i="2"/>
  <c r="S172" i="2"/>
  <c r="S175" i="2"/>
  <c r="S176" i="2"/>
  <c r="S202" i="2"/>
  <c r="S203" i="2"/>
  <c r="S205" i="2"/>
  <c r="S206" i="2"/>
  <c r="S207" i="2"/>
  <c r="S208" i="2"/>
  <c r="S212" i="2"/>
  <c r="S214" i="2"/>
  <c r="S216" i="2"/>
  <c r="S222" i="2"/>
  <c r="S223" i="2"/>
  <c r="S224" i="2"/>
  <c r="S225" i="2"/>
  <c r="S228" i="2"/>
  <c r="S229" i="2"/>
  <c r="S230" i="2"/>
  <c r="S231" i="2"/>
  <c r="S236" i="2"/>
  <c r="S237" i="2"/>
  <c r="S243" i="2"/>
  <c r="S248" i="2"/>
  <c r="S253" i="2"/>
  <c r="S254" i="2"/>
  <c r="S255" i="2"/>
  <c r="S257" i="2"/>
  <c r="S262" i="2"/>
  <c r="S263" i="2"/>
  <c r="S266" i="2"/>
  <c r="S267" i="2"/>
  <c r="S268" i="2"/>
  <c r="S270" i="2"/>
  <c r="S272" i="2"/>
  <c r="S288" i="2"/>
  <c r="S289" i="2"/>
  <c r="S290" i="2"/>
  <c r="S291" i="2"/>
  <c r="S293" i="2"/>
  <c r="S294" i="2"/>
  <c r="S296" i="2"/>
  <c r="S297" i="2"/>
  <c r="S301" i="2"/>
  <c r="S302" i="2"/>
  <c r="S303" i="2"/>
  <c r="S304" i="2"/>
  <c r="S305" i="2"/>
  <c r="S306" i="2"/>
  <c r="S308" i="2"/>
  <c r="S309" i="2"/>
  <c r="S310" i="2"/>
  <c r="S311" i="2"/>
  <c r="S313" i="2"/>
  <c r="S314" i="2"/>
  <c r="S315" i="2"/>
  <c r="S317" i="2"/>
  <c r="S319" i="2"/>
  <c r="S320" i="2"/>
  <c r="S321" i="2"/>
  <c r="S322" i="2"/>
  <c r="S325" i="2"/>
  <c r="S326" i="2"/>
  <c r="S327" i="2"/>
  <c r="S328" i="2"/>
  <c r="S329" i="2"/>
  <c r="S330" i="2"/>
  <c r="S331" i="2"/>
  <c r="S332" i="2"/>
  <c r="S333" i="2"/>
  <c r="S335" i="2"/>
  <c r="S336" i="2"/>
  <c r="S339" i="2"/>
  <c r="S340" i="2"/>
  <c r="S341" i="2"/>
  <c r="S342" i="2"/>
  <c r="S343" i="2"/>
  <c r="S347" i="2"/>
  <c r="S348" i="2"/>
  <c r="S6" i="2"/>
  <c r="S7" i="2"/>
  <c r="S8" i="2"/>
  <c r="S15" i="2"/>
  <c r="S17" i="2"/>
  <c r="S18" i="2"/>
  <c r="S19" i="2"/>
  <c r="S21" i="2"/>
  <c r="S22" i="2"/>
  <c r="S23" i="2"/>
  <c r="S27" i="2"/>
  <c r="S33" i="2"/>
  <c r="S44" i="2"/>
  <c r="S45" i="2"/>
  <c r="S46" i="2"/>
  <c r="S47" i="2"/>
  <c r="S53" i="2"/>
  <c r="S54" i="2"/>
  <c r="S55" i="2"/>
  <c r="S56" i="2"/>
  <c r="S58" i="2"/>
  <c r="S60" i="2"/>
  <c r="S62" i="2"/>
  <c r="S64" i="2"/>
  <c r="S68" i="2"/>
  <c r="S69" i="2"/>
  <c r="S70" i="2"/>
  <c r="S71" i="2"/>
  <c r="S73" i="2"/>
  <c r="S74" i="2"/>
  <c r="S75" i="2"/>
  <c r="S76" i="2"/>
  <c r="S78" i="2"/>
  <c r="S81" i="2"/>
  <c r="S84" i="2"/>
  <c r="S86" i="2"/>
  <c r="S87" i="2"/>
  <c r="S88" i="2"/>
  <c r="S91" i="2"/>
  <c r="S95" i="2"/>
  <c r="S103" i="2"/>
  <c r="S104" i="2"/>
  <c r="S113" i="2"/>
  <c r="S114" i="2"/>
  <c r="S115" i="2"/>
  <c r="S116" i="2"/>
  <c r="S117" i="2"/>
  <c r="S121" i="2"/>
  <c r="S122" i="2"/>
  <c r="S123" i="2"/>
  <c r="S126" i="2"/>
  <c r="S127" i="2"/>
  <c r="S129" i="2"/>
  <c r="S130" i="2"/>
  <c r="S132" i="2"/>
  <c r="S133" i="2"/>
  <c r="S135" i="2"/>
  <c r="S136" i="2"/>
  <c r="S137" i="2"/>
  <c r="S142" i="2"/>
  <c r="S143" i="2"/>
  <c r="S144" i="2"/>
  <c r="S145" i="2"/>
  <c r="S146" i="2"/>
  <c r="S150" i="2"/>
  <c r="S154" i="2"/>
  <c r="S157" i="2"/>
  <c r="S158" i="2"/>
  <c r="S163" i="2"/>
  <c r="S165" i="2"/>
  <c r="S166" i="2"/>
  <c r="S170" i="2"/>
  <c r="S171" i="2"/>
  <c r="S173" i="2"/>
  <c r="S174" i="2"/>
  <c r="S178" i="2"/>
  <c r="S179" i="2"/>
  <c r="S200" i="2"/>
  <c r="S201" i="2"/>
  <c r="S204" i="2"/>
  <c r="S209" i="2"/>
  <c r="S210" i="2"/>
  <c r="S211" i="2"/>
  <c r="S213" i="2"/>
  <c r="S215" i="2"/>
  <c r="S217" i="2"/>
  <c r="S218" i="2"/>
  <c r="S219" i="2"/>
  <c r="S220" i="2"/>
  <c r="S221" i="2"/>
  <c r="S226" i="2"/>
  <c r="S227" i="2"/>
  <c r="S232" i="2"/>
  <c r="S233" i="2"/>
  <c r="S234" i="2"/>
  <c r="S235" i="2"/>
  <c r="S238" i="2"/>
  <c r="S239" i="2"/>
  <c r="S240" i="2"/>
  <c r="S241" i="2"/>
  <c r="S242" i="2"/>
  <c r="S244" i="2"/>
  <c r="S245" i="2"/>
  <c r="S246" i="2"/>
  <c r="S247" i="2"/>
  <c r="S249" i="2"/>
  <c r="S252" i="2"/>
  <c r="S258" i="2"/>
  <c r="S259" i="2"/>
  <c r="S264" i="2"/>
  <c r="S265" i="2"/>
  <c r="S269" i="2"/>
  <c r="S271" i="2"/>
  <c r="S274" i="2"/>
  <c r="S275" i="2"/>
  <c r="S276" i="2"/>
  <c r="S277" i="2"/>
  <c r="S278" i="2"/>
  <c r="S279" i="2"/>
  <c r="S280" i="2"/>
  <c r="S281" i="2"/>
  <c r="S282" i="2"/>
  <c r="S283" i="2"/>
  <c r="S286" i="2"/>
  <c r="S292" i="2"/>
  <c r="S295" i="2"/>
  <c r="S300" i="2"/>
  <c r="S307" i="2"/>
  <c r="S316" i="2"/>
  <c r="S318" i="2"/>
  <c r="S323" i="2"/>
  <c r="S324" i="2"/>
  <c r="S334" i="2"/>
  <c r="S337" i="2"/>
  <c r="S344" i="2"/>
  <c r="S346" i="2"/>
  <c r="S350" i="2"/>
  <c r="P7" i="2"/>
  <c r="P8" i="2"/>
  <c r="P15" i="2"/>
  <c r="P17" i="2"/>
  <c r="P18" i="2"/>
  <c r="P19" i="2"/>
  <c r="P21" i="2"/>
  <c r="P22" i="2"/>
  <c r="P23" i="2"/>
  <c r="P27" i="2"/>
  <c r="P33" i="2"/>
  <c r="P44" i="2"/>
  <c r="P45" i="2"/>
  <c r="P46" i="2"/>
  <c r="P47" i="2"/>
  <c r="P53" i="2"/>
  <c r="P54" i="2"/>
  <c r="P55" i="2"/>
  <c r="P56" i="2"/>
  <c r="P58" i="2"/>
  <c r="P60" i="2"/>
  <c r="P62" i="2"/>
  <c r="P64" i="2"/>
  <c r="P68" i="2"/>
  <c r="P69" i="2"/>
  <c r="P70" i="2"/>
  <c r="P71" i="2"/>
  <c r="P73" i="2"/>
  <c r="P74" i="2"/>
  <c r="P75" i="2"/>
  <c r="P76" i="2"/>
  <c r="P78" i="2"/>
  <c r="P81" i="2"/>
  <c r="P84" i="2"/>
  <c r="P86" i="2"/>
  <c r="P87" i="2"/>
  <c r="P88" i="2"/>
  <c r="P91" i="2"/>
  <c r="P95" i="2"/>
  <c r="P103" i="2"/>
  <c r="P104" i="2"/>
  <c r="P113" i="2"/>
  <c r="P114" i="2"/>
  <c r="P115" i="2"/>
  <c r="P116" i="2"/>
  <c r="P117" i="2"/>
  <c r="P121" i="2"/>
  <c r="P122" i="2"/>
  <c r="P123" i="2"/>
  <c r="P126" i="2"/>
  <c r="P127" i="2"/>
  <c r="P129" i="2"/>
  <c r="P130" i="2"/>
  <c r="P132" i="2"/>
  <c r="P133" i="2"/>
  <c r="P135" i="2"/>
  <c r="P136" i="2"/>
  <c r="P137" i="2"/>
  <c r="P142" i="2"/>
  <c r="P143" i="2"/>
  <c r="P144" i="2"/>
  <c r="P145" i="2"/>
  <c r="P146" i="2"/>
  <c r="P150" i="2"/>
  <c r="P154" i="2"/>
  <c r="P157" i="2"/>
  <c r="P158" i="2"/>
  <c r="P163" i="2"/>
  <c r="P165" i="2"/>
  <c r="P166" i="2"/>
  <c r="P170" i="2"/>
  <c r="P171" i="2"/>
  <c r="P173" i="2"/>
  <c r="P174" i="2"/>
  <c r="P178" i="2"/>
  <c r="P179" i="2"/>
  <c r="P200" i="2"/>
  <c r="P201" i="2"/>
  <c r="P204" i="2"/>
  <c r="P209" i="2"/>
  <c r="P210" i="2"/>
  <c r="P211" i="2"/>
  <c r="P213" i="2"/>
  <c r="P215" i="2"/>
  <c r="P217" i="2"/>
  <c r="P218" i="2"/>
  <c r="P219" i="2"/>
  <c r="P220" i="2"/>
  <c r="P221" i="2"/>
  <c r="P226" i="2"/>
  <c r="P227" i="2"/>
  <c r="P232" i="2"/>
  <c r="P233" i="2"/>
  <c r="P234" i="2"/>
  <c r="P235" i="2"/>
  <c r="P238" i="2"/>
  <c r="P239" i="2"/>
  <c r="P240" i="2"/>
  <c r="P241" i="2"/>
  <c r="P242" i="2"/>
  <c r="P244" i="2"/>
  <c r="P245" i="2"/>
  <c r="P246" i="2"/>
  <c r="P247" i="2"/>
  <c r="P249" i="2"/>
  <c r="P251" i="2"/>
  <c r="P252" i="2"/>
  <c r="P258" i="2"/>
  <c r="P259" i="2"/>
  <c r="P264" i="2"/>
  <c r="P265" i="2"/>
  <c r="P269" i="2"/>
  <c r="P271" i="2"/>
  <c r="P274" i="2"/>
  <c r="P275" i="2"/>
  <c r="P276" i="2"/>
  <c r="P279" i="2"/>
  <c r="P280" i="2"/>
  <c r="P281" i="2"/>
  <c r="P282" i="2"/>
  <c r="P283" i="2"/>
  <c r="P286" i="2"/>
  <c r="P287" i="2"/>
  <c r="P292" i="2"/>
  <c r="P295" i="2"/>
  <c r="P300" i="2"/>
  <c r="P307" i="2"/>
  <c r="P316" i="2"/>
  <c r="P318" i="2"/>
  <c r="P323" i="2"/>
  <c r="P324" i="2"/>
  <c r="P334" i="2"/>
  <c r="P337" i="2"/>
  <c r="P344" i="2"/>
  <c r="P346" i="2"/>
  <c r="P350" i="2"/>
  <c r="L4" i="2"/>
  <c r="L5" i="2"/>
  <c r="L9" i="2"/>
  <c r="L10" i="2"/>
  <c r="L11" i="2"/>
  <c r="L12" i="2"/>
  <c r="L13" i="2"/>
  <c r="L14" i="2"/>
  <c r="L16" i="2"/>
  <c r="L20" i="2"/>
  <c r="L24" i="2"/>
  <c r="L25" i="2"/>
  <c r="L26" i="2"/>
  <c r="L28" i="2"/>
  <c r="L30" i="2"/>
  <c r="L32" i="2"/>
  <c r="L48" i="2"/>
  <c r="L49" i="2"/>
  <c r="L50" i="2"/>
  <c r="L51" i="2"/>
  <c r="L52" i="2"/>
  <c r="L57" i="2"/>
  <c r="L59" i="2"/>
  <c r="L61" i="2"/>
  <c r="L63" i="2"/>
  <c r="L65" i="2"/>
  <c r="L66" i="2"/>
  <c r="L67" i="2"/>
  <c r="L72" i="2"/>
  <c r="L77" i="2"/>
  <c r="L79" i="2"/>
  <c r="L80" i="2"/>
  <c r="L82" i="2"/>
  <c r="L83" i="2"/>
  <c r="L85" i="2"/>
  <c r="L89" i="2"/>
  <c r="L90" i="2"/>
  <c r="L96" i="2"/>
  <c r="L97" i="2"/>
  <c r="L98" i="2"/>
  <c r="L99" i="2"/>
  <c r="L100" i="2"/>
  <c r="L101" i="2"/>
  <c r="L102" i="2"/>
  <c r="L105" i="2"/>
  <c r="L106" i="2"/>
  <c r="L107" i="2"/>
  <c r="L108" i="2"/>
  <c r="L109" i="2"/>
  <c r="L110" i="2"/>
  <c r="L112" i="2"/>
  <c r="L118" i="2"/>
  <c r="L120" i="2"/>
  <c r="L128" i="2"/>
  <c r="L131" i="2"/>
  <c r="L134" i="2"/>
  <c r="L138" i="2"/>
  <c r="L139" i="2"/>
  <c r="L140" i="2"/>
  <c r="L141" i="2"/>
  <c r="L147" i="2"/>
  <c r="L148" i="2"/>
  <c r="L149" i="2"/>
  <c r="L151" i="2"/>
  <c r="L152" i="2"/>
  <c r="L153" i="2"/>
  <c r="L159" i="2"/>
  <c r="L160" i="2"/>
  <c r="L161" i="2"/>
  <c r="L162" i="2"/>
  <c r="L164" i="2"/>
  <c r="L167" i="2"/>
  <c r="L168" i="2"/>
  <c r="L169" i="2"/>
  <c r="L172" i="2"/>
  <c r="L176" i="2"/>
  <c r="L202" i="2"/>
  <c r="L203" i="2"/>
  <c r="L205" i="2"/>
  <c r="L206" i="2"/>
  <c r="L207" i="2"/>
  <c r="L208" i="2"/>
  <c r="L212" i="2"/>
  <c r="L214" i="2"/>
  <c r="L216" i="2"/>
  <c r="L222" i="2"/>
  <c r="L223" i="2"/>
  <c r="L224" i="2"/>
  <c r="L225" i="2"/>
  <c r="L229" i="2"/>
  <c r="L230" i="2"/>
  <c r="L231" i="2"/>
  <c r="L236" i="2"/>
  <c r="L237" i="2"/>
  <c r="L243" i="2"/>
  <c r="L248" i="2"/>
  <c r="L253" i="2"/>
  <c r="L254" i="2"/>
  <c r="L255" i="2"/>
  <c r="L256" i="2"/>
  <c r="L257" i="2"/>
  <c r="L262" i="2"/>
  <c r="L263" i="2"/>
  <c r="L266" i="2"/>
  <c r="L267" i="2"/>
  <c r="L268" i="2"/>
  <c r="L270" i="2"/>
  <c r="L272" i="2"/>
  <c r="L288" i="2"/>
  <c r="L289" i="2"/>
  <c r="L290" i="2"/>
  <c r="L291" i="2"/>
  <c r="L293" i="2"/>
  <c r="L294" i="2"/>
  <c r="L296" i="2"/>
  <c r="L297" i="2"/>
  <c r="L301" i="2"/>
  <c r="L302" i="2"/>
  <c r="L303" i="2"/>
  <c r="L304" i="2"/>
  <c r="L305" i="2"/>
  <c r="L306" i="2"/>
  <c r="L308" i="2"/>
  <c r="L309" i="2"/>
  <c r="L310" i="2"/>
  <c r="L311" i="2"/>
  <c r="L313" i="2"/>
  <c r="L314" i="2"/>
  <c r="L315" i="2"/>
  <c r="L317" i="2"/>
  <c r="L319" i="2"/>
  <c r="L320" i="2"/>
  <c r="L321" i="2"/>
  <c r="L325" i="2"/>
  <c r="L326" i="2"/>
  <c r="L327" i="2"/>
  <c r="L328" i="2"/>
  <c r="L329" i="2"/>
  <c r="L330" i="2"/>
  <c r="L331" i="2"/>
  <c r="L332" i="2"/>
  <c r="L333" i="2"/>
  <c r="L335" i="2"/>
  <c r="L336" i="2"/>
  <c r="L339" i="2"/>
  <c r="L340" i="2"/>
  <c r="L341" i="2"/>
  <c r="L342" i="2"/>
  <c r="L343" i="2"/>
  <c r="L347" i="2"/>
  <c r="L348" i="2"/>
  <c r="P6" i="2"/>
  <c r="K3" i="2"/>
  <c r="AJ3" i="2" s="1"/>
  <c r="T2" i="2" l="1"/>
  <c r="T135" i="2"/>
  <c r="T143" i="2"/>
  <c r="T155" i="2"/>
  <c r="T233" i="2"/>
  <c r="T338" i="2"/>
  <c r="T287" i="2"/>
  <c r="T245" i="2"/>
  <c r="T3" i="2"/>
  <c r="T17" i="2"/>
  <c r="T21" i="2"/>
  <c r="T27" i="2"/>
  <c r="T47" i="2"/>
  <c r="T69" i="2"/>
  <c r="T71" i="2"/>
  <c r="T81" i="2"/>
  <c r="T95" i="2"/>
  <c r="T123" i="2"/>
  <c r="T200" i="2"/>
  <c r="T204" i="2"/>
  <c r="T210" i="2"/>
  <c r="T218" i="2"/>
  <c r="T220" i="2"/>
  <c r="T235" i="2"/>
  <c r="T247" i="2"/>
  <c r="AB287" i="2"/>
  <c r="AB339" i="2"/>
  <c r="AB343" i="2"/>
  <c r="AB347" i="2"/>
  <c r="AB348" i="2"/>
  <c r="AB349" i="2"/>
  <c r="AB338" i="2"/>
</calcChain>
</file>

<file path=xl/sharedStrings.xml><?xml version="1.0" encoding="utf-8"?>
<sst xmlns="http://schemas.openxmlformats.org/spreadsheetml/2006/main" count="804" uniqueCount="349">
  <si>
    <t>Granada</t>
  </si>
  <si>
    <t>Huelva</t>
  </si>
  <si>
    <t>Sevilla</t>
  </si>
  <si>
    <t>Huesca</t>
  </si>
  <si>
    <t>Teruel</t>
  </si>
  <si>
    <t>Zaragoza</t>
  </si>
  <si>
    <t>Asturias</t>
  </si>
  <si>
    <t>Cantabria</t>
  </si>
  <si>
    <t>Avila</t>
  </si>
  <si>
    <t>Burgos</t>
  </si>
  <si>
    <t>Leon</t>
  </si>
  <si>
    <t>Palencia</t>
  </si>
  <si>
    <t>Valladolid</t>
  </si>
  <si>
    <t>Salamanca</t>
  </si>
  <si>
    <t>Segovia</t>
  </si>
  <si>
    <t>Zamora</t>
  </si>
  <si>
    <t>Albacete</t>
  </si>
  <si>
    <t>Ciudad Real</t>
  </si>
  <si>
    <t>Cuenca</t>
  </si>
  <si>
    <t>Guadalajara</t>
  </si>
  <si>
    <t>Toledo</t>
  </si>
  <si>
    <t>Barcelona</t>
  </si>
  <si>
    <t>Gerona</t>
  </si>
  <si>
    <t>Tarragona</t>
  </si>
  <si>
    <t>Badajoz</t>
  </si>
  <si>
    <t>La Coruña</t>
  </si>
  <si>
    <t>Lugo</t>
  </si>
  <si>
    <t>Orense</t>
  </si>
  <si>
    <t>Pontevedra</t>
  </si>
  <si>
    <t>La Rioja</t>
  </si>
  <si>
    <t>Madrid</t>
  </si>
  <si>
    <t>Murcia</t>
  </si>
  <si>
    <t>Navarra</t>
  </si>
  <si>
    <t>Alava</t>
  </si>
  <si>
    <t>Vizcaya</t>
  </si>
  <si>
    <t>Alicante</t>
  </si>
  <si>
    <t>Valencia</t>
  </si>
  <si>
    <t>Soria</t>
  </si>
  <si>
    <t>Bilbao</t>
  </si>
  <si>
    <t>Cádiz</t>
  </si>
  <si>
    <t>Castellón</t>
  </si>
  <si>
    <t>Málaga</t>
  </si>
  <si>
    <t>Oviedo</t>
  </si>
  <si>
    <t>Palma de Mallorca</t>
  </si>
  <si>
    <t>Pamplona</t>
  </si>
  <si>
    <t>Santa Cruz de Tenerife</t>
  </si>
  <si>
    <t>San Sebastián</t>
  </si>
  <si>
    <t>Santander</t>
  </si>
  <si>
    <t>Vigo</t>
  </si>
  <si>
    <t>Provincia</t>
  </si>
  <si>
    <t xml:space="preserve">Ciudad </t>
  </si>
  <si>
    <t>Almería</t>
  </si>
  <si>
    <t>Córdoba</t>
  </si>
  <si>
    <t>Jaén</t>
  </si>
  <si>
    <t>Las Palmas de Gran Canaria</t>
  </si>
  <si>
    <t>Lérida</t>
  </si>
  <si>
    <t>Cáceres</t>
  </si>
  <si>
    <t>Logroño</t>
  </si>
  <si>
    <t>Vitoria</t>
  </si>
  <si>
    <t>Guipúzcoa</t>
  </si>
  <si>
    <t>Melilla</t>
  </si>
  <si>
    <t>Ceuta</t>
  </si>
  <si>
    <t>El Ejido</t>
  </si>
  <si>
    <t>Roquetas de Mar</t>
  </si>
  <si>
    <t>Algeciras</t>
  </si>
  <si>
    <t>Chiclana de la Frontera</t>
  </si>
  <si>
    <t>El Puerto de Santa María</t>
  </si>
  <si>
    <t>Rota</t>
  </si>
  <si>
    <t>San Fernando</t>
  </si>
  <si>
    <t>San Lúcar de Barrameda</t>
  </si>
  <si>
    <t>Benalmádena</t>
  </si>
  <si>
    <t>Estepona</t>
  </si>
  <si>
    <t>Fuengirola</t>
  </si>
  <si>
    <t>Manilva</t>
  </si>
  <si>
    <t>Marbella</t>
  </si>
  <si>
    <t>Mijas</t>
  </si>
  <si>
    <t>Rincón de la Victoria</t>
  </si>
  <si>
    <t>Torremolinos</t>
  </si>
  <si>
    <t>Torrox</t>
  </si>
  <si>
    <t>Vélez Málaga</t>
  </si>
  <si>
    <t>Alcalá de Guadira</t>
  </si>
  <si>
    <t>Camas</t>
  </si>
  <si>
    <t>Dos Hermanas</t>
  </si>
  <si>
    <t>Mairena de Aljarafe</t>
  </si>
  <si>
    <t>San Juan de Aznalfarache</t>
  </si>
  <si>
    <t>Tomares</t>
  </si>
  <si>
    <t>Cuarte de la Huerva</t>
  </si>
  <si>
    <t>Utebo</t>
  </si>
  <si>
    <t>Calviá</t>
  </si>
  <si>
    <t>Ciutadella de Menorca</t>
  </si>
  <si>
    <t>Eivissa</t>
  </si>
  <si>
    <t>Inca</t>
  </si>
  <si>
    <t>Llucmajor</t>
  </si>
  <si>
    <t>Manacor</t>
  </si>
  <si>
    <t>Marratxí</t>
  </si>
  <si>
    <t>Ingenio</t>
  </si>
  <si>
    <t>Santa Lucía de Tirajana</t>
  </si>
  <si>
    <t>Telde</t>
  </si>
  <si>
    <t>San Cristóbal de la Laguna</t>
  </si>
  <si>
    <t>Camargo</t>
  </si>
  <si>
    <t>Castro Urdiales</t>
  </si>
  <si>
    <t>El Astillero</t>
  </si>
  <si>
    <t>Laredo</t>
  </si>
  <si>
    <t>Noja</t>
  </si>
  <si>
    <t>Piélagos</t>
  </si>
  <si>
    <t>Torrelavega</t>
  </si>
  <si>
    <t>Laguna de Duero</t>
  </si>
  <si>
    <t>Azuqueca de Henares</t>
  </si>
  <si>
    <t>Casarrubios de Monte</t>
  </si>
  <si>
    <t>Fuensalida</t>
  </si>
  <si>
    <t>Illescas</t>
  </si>
  <si>
    <t>Ocaña</t>
  </si>
  <si>
    <t>Seseña</t>
  </si>
  <si>
    <t>Talavera de la Reina</t>
  </si>
  <si>
    <t>Castelldefels</t>
  </si>
  <si>
    <t>Cerdanyola del Valles</t>
  </si>
  <si>
    <t>Cornellá de Llobregat</t>
  </si>
  <si>
    <t>Cubelles</t>
  </si>
  <si>
    <t>El Masnou</t>
  </si>
  <si>
    <t>El Prat de Llobregat</t>
  </si>
  <si>
    <t>Esparreguera</t>
  </si>
  <si>
    <t>Esplugues de Llobregat</t>
  </si>
  <si>
    <t>Gavá</t>
  </si>
  <si>
    <t>Granollers</t>
  </si>
  <si>
    <t>Igualada</t>
  </si>
  <si>
    <t>Les Franqueses del Valles</t>
  </si>
  <si>
    <t>L´Hospitalet de Llobregat</t>
  </si>
  <si>
    <t>Malgrat de Mar</t>
  </si>
  <si>
    <t>Manresa</t>
  </si>
  <si>
    <t>Martorell</t>
  </si>
  <si>
    <t>Mataró</t>
  </si>
  <si>
    <t>Molins de Rei</t>
  </si>
  <si>
    <t>Mollet de Valles</t>
  </si>
  <si>
    <t>Montcada i Reixac</t>
  </si>
  <si>
    <t>Montgat</t>
  </si>
  <si>
    <t>Pineda de Mar</t>
  </si>
  <si>
    <t>Premiá de Mar</t>
  </si>
  <si>
    <t>Ripollet</t>
  </si>
  <si>
    <t>Rubí</t>
  </si>
  <si>
    <t>Sabadell</t>
  </si>
  <si>
    <t>St Adriá de Besós</t>
  </si>
  <si>
    <t>Sant Andreu de la Barca</t>
  </si>
  <si>
    <t>St Boi de Llobregat</t>
  </si>
  <si>
    <t>St Cugat del Valles</t>
  </si>
  <si>
    <t>Sant Feliu de Llobregat</t>
  </si>
  <si>
    <t>Sant Joan Despí</t>
  </si>
  <si>
    <t>St Pere de Ribes</t>
  </si>
  <si>
    <t>Sant Quirze del Valles</t>
  </si>
  <si>
    <t>Sant Vicenc del Horst</t>
  </si>
  <si>
    <t>Santa Coloma de Gramanet</t>
  </si>
  <si>
    <t>Santa Perpetua de Mogoda</t>
  </si>
  <si>
    <t>Sitges</t>
  </si>
  <si>
    <t>Terrassa</t>
  </si>
  <si>
    <t>Villadecans</t>
  </si>
  <si>
    <t>Vilanova i la Geltrú</t>
  </si>
  <si>
    <t>Vilassar de Mar</t>
  </si>
  <si>
    <t>Tordera</t>
  </si>
  <si>
    <t>Vilafranca del Penedes</t>
  </si>
  <si>
    <t>Blanes</t>
  </si>
  <si>
    <t>Figueres</t>
  </si>
  <si>
    <t>Lloret de Mar</t>
  </si>
  <si>
    <t>Palafrugell</t>
  </si>
  <si>
    <t>Salt</t>
  </si>
  <si>
    <t>Calafell</t>
  </si>
  <si>
    <t>Cambrils</t>
  </si>
  <si>
    <t>Cunit</t>
  </si>
  <si>
    <t>El Vendrell</t>
  </si>
  <si>
    <t>Mont- Roig de Camp</t>
  </si>
  <si>
    <t>Reus</t>
  </si>
  <si>
    <t>Salou</t>
  </si>
  <si>
    <t>Sant Carles de la Rapita</t>
  </si>
  <si>
    <t>Torremdebarra</t>
  </si>
  <si>
    <t>Vila-Seca</t>
  </si>
  <si>
    <t>Benidorm</t>
  </si>
  <si>
    <t>Calpe</t>
  </si>
  <si>
    <t>Dénia</t>
  </si>
  <si>
    <t>El Campello</t>
  </si>
  <si>
    <t>Elche</t>
  </si>
  <si>
    <t>Guardamar del Segura</t>
  </si>
  <si>
    <t>San Vicente del Raspeig</t>
  </si>
  <si>
    <t>San Juan de Alicante</t>
  </si>
  <si>
    <t>Torrevieja</t>
  </si>
  <si>
    <t>Almazora</t>
  </si>
  <si>
    <t>Burriana</t>
  </si>
  <si>
    <t>Villarreal</t>
  </si>
  <si>
    <t>Vinarós</t>
  </si>
  <si>
    <t>Alaquas</t>
  </si>
  <si>
    <t>Albal</t>
  </si>
  <si>
    <t>Alboraya</t>
  </si>
  <si>
    <t>Aldaia</t>
  </si>
  <si>
    <t>Alzira</t>
  </si>
  <si>
    <t>Benetússer</t>
  </si>
  <si>
    <t>Burjassor</t>
  </si>
  <si>
    <t>Carcaixent</t>
  </si>
  <si>
    <t>Catarroja</t>
  </si>
  <si>
    <t>Gandía</t>
  </si>
  <si>
    <t>La Pobla de Vallbona</t>
  </si>
  <si>
    <t>Manises</t>
  </si>
  <si>
    <t>Massamagrell</t>
  </si>
  <si>
    <t>Mislata</t>
  </si>
  <si>
    <t>Moncada</t>
  </si>
  <si>
    <t>Paiporta</t>
  </si>
  <si>
    <t>Picassent</t>
  </si>
  <si>
    <t>Quart de Poblet</t>
  </si>
  <si>
    <t>Riba-Roja de Turia</t>
  </si>
  <si>
    <t>Sagunto</t>
  </si>
  <si>
    <t>Torrent</t>
  </si>
  <si>
    <t>Xirivella</t>
  </si>
  <si>
    <t>Arteixo</t>
  </si>
  <si>
    <t>Culleredo</t>
  </si>
  <si>
    <t>Ferrol</t>
  </si>
  <si>
    <t>Santiago de Compostela</t>
  </si>
  <si>
    <t>Cartagena</t>
  </si>
  <si>
    <t>Lorca</t>
  </si>
  <si>
    <t>Molina de Segura</t>
  </si>
  <si>
    <t>Ricote</t>
  </si>
  <si>
    <t>San Pedro de Pinatar</t>
  </si>
  <si>
    <t>Rentería</t>
  </si>
  <si>
    <t>Baracaldo</t>
  </si>
  <si>
    <t>Guecho</t>
  </si>
  <si>
    <t>Portugalete</t>
  </si>
  <si>
    <t>Santurce</t>
  </si>
  <si>
    <t>Sestao</t>
  </si>
  <si>
    <t>Alcalá de Henares</t>
  </si>
  <si>
    <t>Alcobendas</t>
  </si>
  <si>
    <t>Alcorcón</t>
  </si>
  <si>
    <t>Algete</t>
  </si>
  <si>
    <t>Alpedrete</t>
  </si>
  <si>
    <t>Aranjuez</t>
  </si>
  <si>
    <t>Arganda del Rey</t>
  </si>
  <si>
    <t>Arroyomolinos</t>
  </si>
  <si>
    <t>Boadilla del Monte</t>
  </si>
  <si>
    <t>Ciempozuelos</t>
  </si>
  <si>
    <t>Collado Villalba</t>
  </si>
  <si>
    <t>Colmenar Viejo</t>
  </si>
  <si>
    <t>Coslada</t>
  </si>
  <si>
    <t>El Escorial</t>
  </si>
  <si>
    <t>Fuenlabrada</t>
  </si>
  <si>
    <t>Galapagar</t>
  </si>
  <si>
    <t>Humanes de Madrid</t>
  </si>
  <si>
    <t>Las Rozas de Madrid</t>
  </si>
  <si>
    <t>Leganés</t>
  </si>
  <si>
    <t>Majadahonda</t>
  </si>
  <si>
    <t>Mejorada del Campo</t>
  </si>
  <si>
    <t>Navalcarnero</t>
  </si>
  <si>
    <t>Paracuellos del Jarama</t>
  </si>
  <si>
    <t>Parla</t>
  </si>
  <si>
    <t>Pinto</t>
  </si>
  <si>
    <t>Pozuelo de Alarcón</t>
  </si>
  <si>
    <t>Rivas-Vaciamadrid</t>
  </si>
  <si>
    <t>San Fernando de Henares</t>
  </si>
  <si>
    <t>San Lorenzo del Escorial</t>
  </si>
  <si>
    <t>San Martí de la Vega</t>
  </si>
  <si>
    <t>San Sebastián de los Reyes</t>
  </si>
  <si>
    <t>Torrejón de Ardoz</t>
  </si>
  <si>
    <t>Tres Cantos</t>
  </si>
  <si>
    <t>Valdemoro</t>
  </si>
  <si>
    <t>Villanueva del Pardillo</t>
  </si>
  <si>
    <t>Móstoles</t>
  </si>
  <si>
    <t>Villaviciosa de Odón</t>
  </si>
  <si>
    <t>Araucas</t>
  </si>
  <si>
    <t>Islas Baleares</t>
  </si>
  <si>
    <t>León</t>
  </si>
  <si>
    <t xml:space="preserve">Las Palmas </t>
  </si>
  <si>
    <t>Precio metro cuadrado a 31/08/2014 según el índice fotocasa</t>
  </si>
  <si>
    <t>Mutxamel</t>
  </si>
  <si>
    <t>Gijon</t>
  </si>
  <si>
    <t>Aviles</t>
  </si>
  <si>
    <t>Siero</t>
  </si>
  <si>
    <t>Villaviciosa</t>
  </si>
  <si>
    <t>Almedralejo</t>
  </si>
  <si>
    <t>Caldes de Montbui</t>
  </si>
  <si>
    <t>Jerez de la Frontera</t>
  </si>
  <si>
    <t>Santa Cruz de Bezana</t>
  </si>
  <si>
    <t>Motril</t>
  </si>
  <si>
    <t>Tarrega</t>
  </si>
  <si>
    <t>Getafe</t>
  </si>
  <si>
    <t>San Agustin de Guadalix</t>
  </si>
  <si>
    <t>Castilleja de la Cuesta</t>
  </si>
  <si>
    <t>Coria del Río</t>
  </si>
  <si>
    <t>Alfafar</t>
  </si>
  <si>
    <t>Massanassa</t>
  </si>
  <si>
    <t>Pucol</t>
  </si>
  <si>
    <t>Diferencia de precio entre la oferta y lo que los compradores potenciales ofrecen, en % según idealista a  31/08/2014</t>
  </si>
  <si>
    <t xml:space="preserve">Bajada en términos reales del precio de los pisos, desde precio pico hasta el 31/08/2014, según el índice Fotocasa </t>
  </si>
  <si>
    <t xml:space="preserve">Precio pico en euros/metro cuadrado según el índice fotocasa (finales de 2006) </t>
  </si>
  <si>
    <t>Precio euros/metro cuadrado a 31/08/2013 según el índice fotocasa</t>
  </si>
  <si>
    <t xml:space="preserve">Fecha de constatación del precio de pico según el índice fotocasa </t>
  </si>
  <si>
    <t>Diferencia de precio entre la oferta y lo que los compradores potenciales ofrecen, en % según idealista a  31/08/2013</t>
  </si>
  <si>
    <t>Bajada nominal del precio de los pisos desde precio de pico hasta el a 31/08/2013, según el índice Fotocasa en %</t>
  </si>
  <si>
    <t xml:space="preserve">Bajada en términos reales del precio de los pisos, desde precio pico a fecha de 31/08/2013, según el índice Fotocasa    </t>
  </si>
  <si>
    <t>Bajada nominal del precio de los pisos desde precio de pico a fecha de 31/08/2014, según índice Fotocasa en %</t>
  </si>
  <si>
    <t>Bajada nominal incluyendo la corrección adicional de la mitad de la rebaja exigida por los compradores en el índice de idealista, desde precio de pico a fecha de 31/08/2013</t>
  </si>
  <si>
    <t>Bajada nominal incluyendo la corrección adicional de la mitad de la rebaja exigida por los compradores en el índice de idealista, desde precio de pico a fecha de 31/08/2014</t>
  </si>
  <si>
    <t>Bajada/subidas nominales para el período entre el 31/08/2013 y el 31/08/2014. Las bajadas tienen un signo negativo, las subidas no.</t>
  </si>
  <si>
    <t>Sin datos</t>
  </si>
  <si>
    <t>España</t>
  </si>
  <si>
    <t>Bajada en términos reales desde el precio de pico (Fotocasa) hasta 31/08/2013 incluyendo la corrección adicional de la mitad de la rebaja exigida por los compradores en el índice de idealista y la inflación según datos del Instituto Nacional de Estadística en %</t>
  </si>
  <si>
    <t>Bajada nominal desde el precio de pico (Fotocasa) hasta 31/08/2014 incluyendo la corrección adicional de la mitad de la rebaja exigida por los compradores en el índice de idealista</t>
  </si>
  <si>
    <t>Bajada en términos reales desde el precio de pico (Fotocasa) hasta 31/08/2014 incluyendo la corrección adicional de la mitad de la rebaja exigida por los compradores en el índice de idealista y la inflación según datos del Instituto Nacional de Estadística en %</t>
  </si>
  <si>
    <t>Precio metro cuadrado a 31/08/2015 según el índice fotocasa</t>
  </si>
  <si>
    <t>Diferencia de precio entre la oferta y lo que los compradores potenciales ofrecen, en % según idealista a  31/08/2015</t>
  </si>
  <si>
    <t>Bajada nominal del precio de los pisos desde precio de pico a fecha de 31/08/2015, según índice Fotocasa en %</t>
  </si>
  <si>
    <t>Bajada en términos reales del precio de los pisos, desde precio pico hasta el 31/08/2015, según el índice Fotocasa</t>
  </si>
  <si>
    <t>Bajada nominal incluyendo la corrección adicional de la mitad de la rebaja exigida por los compradores en el índice de idealista, desde precio de pico a fecha de 31/08/2015</t>
  </si>
  <si>
    <t>Bajada nominal desde el precio de pico (Fotocasa) hasta 31/08/2015 incluyendo la corrección adicional de la mitad de la rebaja exigida por los compradores en el índice de idealista</t>
  </si>
  <si>
    <t>Bajada en términos reales desde el precio de pico (Fotocasa) hasta 31/08/2015 incluyendo la corrección adicional de la mitad de la rebaja exigida por los compradores en el índice de idealista y la inflación según datos del Instituto Nacional de Estadística en %</t>
  </si>
  <si>
    <t>Bajada/subidas nominales para el período entre el 31/08/2014 y el 31/08/2015. Las bajadas tienen un signo negativo, las subidas no.</t>
  </si>
  <si>
    <t>?</t>
  </si>
  <si>
    <t>Bajada nominal desde el precio de pico (Fotocasa) hasta 31/08/2013 incluyendo la corrección adicional de la mitad de la rebaja exigida por los compradores en el índice de idealista</t>
  </si>
  <si>
    <t>Precio metro cuadrado a 31/08/2016 según el índice fotocasa</t>
  </si>
  <si>
    <t>Diferencia de precio entre la oferta y lo que los compradores potenciales ofrecen, en % según idealista a  31/08/2016</t>
  </si>
  <si>
    <t>Bajada nominal del precio de los pisos desde precio de pico a fecha de 31/08/2016, según índice Fotocasa en %</t>
  </si>
  <si>
    <t>Bajada en términos reales del precio de los pisos, desde precio pico hasta el 31/08/2016, según el índice Fotocasa</t>
  </si>
  <si>
    <t>Bajada nominal incluyendo la corrección adicional de la mitad de la rebaja exigida por los compradores en el índice de idealista, desde precio de pico a fecha de 31/08/2016</t>
  </si>
  <si>
    <t>Bajada nominal desde el precio de pico (Fotocasa) hasta 31/08/2016 incluyendo la corrección adicional de la mitad de la rebaja exigida por los compradores en el índice de idealista</t>
  </si>
  <si>
    <t>Bajada en términos reales desde el precio de pico (Fotocasa) hasta 31/08/2016 incluyendo la corrección adicional de la mitad de la rebaja exigida por los compradores en el índice de idealista y la inflación según datos del Instituto Nacional de Estadística en %</t>
  </si>
  <si>
    <t>Bajada/subidas nominales para el período entre el 31/08/2015 y el 31/08/2016. Las bajadas tienen un signo negativo, las subidas no.</t>
  </si>
  <si>
    <t>Distrito</t>
  </si>
  <si>
    <t>Ciutat Vella</t>
  </si>
  <si>
    <t>Eixample</t>
  </si>
  <si>
    <t>Gracia</t>
  </si>
  <si>
    <t>Les Corts</t>
  </si>
  <si>
    <t>Nou Barris</t>
  </si>
  <si>
    <t>Sant Andreu</t>
  </si>
  <si>
    <t>Sant Marti</t>
  </si>
  <si>
    <t>Sants-Montjuic</t>
  </si>
  <si>
    <t>Arganzuela</t>
  </si>
  <si>
    <t>Barajas</t>
  </si>
  <si>
    <t>Carabanchel</t>
  </si>
  <si>
    <t>Centro</t>
  </si>
  <si>
    <t>Chamartin</t>
  </si>
  <si>
    <t>Chamberi</t>
  </si>
  <si>
    <t>Ciudad Lineal</t>
  </si>
  <si>
    <t>Fuencarral</t>
  </si>
  <si>
    <t>Hortaleza</t>
  </si>
  <si>
    <t>Latina</t>
  </si>
  <si>
    <t>Moncloa</t>
  </si>
  <si>
    <t>Moratalaz</t>
  </si>
  <si>
    <t>Puente de Vallecas</t>
  </si>
  <si>
    <t>Retiro</t>
  </si>
  <si>
    <t>San Blas</t>
  </si>
  <si>
    <t>Usera</t>
  </si>
  <si>
    <t>Bajada/subidas nominales para el período entre el 31/08/2014 y el 31/08/2016. Las bajadas tienen un signo negativo, las subidas no.</t>
  </si>
  <si>
    <t>Bajada/subidas nominales para el período entre el 31/08/2013 y el 31/08/2016. Las bajadas tienen un signo negativo, las subidas no.</t>
  </si>
  <si>
    <t>Horta Guinarro</t>
  </si>
  <si>
    <t>Sarria-Santgervasi</t>
  </si>
  <si>
    <t>Tetuán</t>
  </si>
  <si>
    <t>Vicálcaro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</si>
</sst>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7" fontId="0" fillId="0" borderId="0" xfId="0" applyNumberFormat="1"/>
    <xf numFmtId="10" fontId="0" fillId="0" borderId="0" xfId="0" applyNumberFormat="1"/>
    <xf numFmtId="0" fontId="2" fillId="0" borderId="0" xfId="0" applyFont="1"/>
    <xf numFmtId="10" fontId="2" fillId="0" borderId="0" xfId="0" applyNumberFormat="1" applyFont="1"/>
    <xf numFmtId="17" fontId="2" fillId="0" borderId="0" xfId="0" applyNumberFormat="1" applyFont="1"/>
    <xf numFmtId="0" fontId="0" fillId="2" borderId="0" xfId="0" applyFill="1"/>
    <xf numFmtId="17" fontId="0" fillId="2" borderId="0" xfId="0" applyNumberFormat="1" applyFill="1"/>
    <xf numFmtId="10" fontId="0" fillId="2" borderId="0" xfId="0" applyNumberFormat="1" applyFill="1"/>
    <xf numFmtId="0" fontId="0" fillId="0" borderId="0" xfId="0" applyNumberFormat="1"/>
    <xf numFmtId="10" fontId="3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8"/>
  <sheetViews>
    <sheetView tabSelected="1" workbookViewId="0">
      <selection activeCell="D1" sqref="D1"/>
    </sheetView>
  </sheetViews>
  <sheetFormatPr defaultRowHeight="12.75" x14ac:dyDescent="0.2"/>
  <cols>
    <col min="1" max="1" width="9.140625" customWidth="1"/>
    <col min="2" max="2" width="11.28515625" style="11" customWidth="1"/>
    <col min="3" max="3" width="17.140625" customWidth="1"/>
    <col min="4" max="4" width="11.7109375" customWidth="1"/>
    <col min="5" max="5" width="13" customWidth="1"/>
    <col min="6" max="6" width="15.5703125" customWidth="1"/>
    <col min="7" max="7" width="13.42578125" style="2" customWidth="1"/>
    <col min="8" max="8" width="10.7109375" style="2" customWidth="1"/>
    <col min="9" max="9" width="16.42578125" style="2" customWidth="1"/>
    <col min="10" max="10" width="10.7109375" customWidth="1"/>
    <col min="11" max="11" width="11" style="2" customWidth="1"/>
    <col min="12" max="12" width="12.7109375" style="2" customWidth="1"/>
    <col min="13" max="13" width="21.140625" customWidth="1"/>
    <col min="14" max="14" width="14" style="2" customWidth="1"/>
    <col min="15" max="15" width="20.28515625" style="2" customWidth="1"/>
    <col min="16" max="16" width="19.42578125" style="2" customWidth="1"/>
    <col min="17" max="17" width="14.85546875" customWidth="1"/>
    <col min="18" max="18" width="7.42578125" style="2" customWidth="1"/>
    <col min="19" max="19" width="7.5703125" customWidth="1"/>
    <col min="20" max="20" width="9.85546875" customWidth="1"/>
    <col min="21" max="21" width="8" customWidth="1"/>
    <col min="22" max="22" width="8.140625" style="4" customWidth="1"/>
    <col min="23" max="23" width="10.28515625" style="2" customWidth="1"/>
    <col min="24" max="24" width="8.42578125" style="2" customWidth="1"/>
    <col min="25" max="25" width="6.7109375" customWidth="1"/>
    <col min="26" max="26" width="12.42578125" style="2" customWidth="1"/>
    <col min="27" max="27" width="9" style="2" customWidth="1"/>
    <col min="28" max="28" width="8.42578125" customWidth="1"/>
    <col min="29" max="29" width="10.7109375" customWidth="1"/>
    <col min="30" max="30" width="10.140625" style="2" customWidth="1"/>
    <col min="31" max="31" width="10.7109375" style="2" customWidth="1"/>
    <col min="32" max="32" width="9.85546875" style="2" customWidth="1"/>
    <col min="33" max="33" width="10.7109375" customWidth="1"/>
    <col min="34" max="34" width="8.140625" style="2" customWidth="1"/>
    <col min="35" max="35" width="8.5703125" style="2" customWidth="1"/>
    <col min="36" max="36" width="11.28515625" style="4" customWidth="1"/>
    <col min="37" max="37" width="11.140625" style="4" customWidth="1"/>
    <col min="38" max="38" width="9.140625" style="3"/>
  </cols>
  <sheetData>
    <row r="1" spans="1:38" x14ac:dyDescent="0.2">
      <c r="A1" t="s">
        <v>49</v>
      </c>
      <c r="B1" s="11" t="s">
        <v>50</v>
      </c>
      <c r="C1" t="s">
        <v>318</v>
      </c>
      <c r="D1" s="3" t="s">
        <v>285</v>
      </c>
      <c r="E1" s="3" t="s">
        <v>287</v>
      </c>
      <c r="F1" s="3" t="s">
        <v>286</v>
      </c>
      <c r="G1" s="4" t="s">
        <v>288</v>
      </c>
      <c r="H1" s="4" t="s">
        <v>289</v>
      </c>
      <c r="I1" s="4" t="s">
        <v>290</v>
      </c>
      <c r="J1" s="3" t="s">
        <v>292</v>
      </c>
      <c r="K1" s="4" t="s">
        <v>309</v>
      </c>
      <c r="L1" s="4" t="s">
        <v>297</v>
      </c>
      <c r="M1" s="3" t="s">
        <v>264</v>
      </c>
      <c r="N1" s="4" t="s">
        <v>283</v>
      </c>
      <c r="O1" s="4" t="s">
        <v>291</v>
      </c>
      <c r="P1" s="4" t="s">
        <v>284</v>
      </c>
      <c r="Q1" s="3" t="s">
        <v>293</v>
      </c>
      <c r="R1" s="4" t="s">
        <v>298</v>
      </c>
      <c r="S1" s="4" t="s">
        <v>299</v>
      </c>
      <c r="T1" s="4" t="s">
        <v>294</v>
      </c>
      <c r="U1" t="s">
        <v>300</v>
      </c>
      <c r="V1" s="4" t="s">
        <v>301</v>
      </c>
      <c r="W1" s="2" t="s">
        <v>302</v>
      </c>
      <c r="X1" s="2" t="s">
        <v>303</v>
      </c>
      <c r="Y1" t="s">
        <v>304</v>
      </c>
      <c r="Z1" s="2" t="s">
        <v>305</v>
      </c>
      <c r="AA1" s="2" t="s">
        <v>306</v>
      </c>
      <c r="AB1" t="s">
        <v>307</v>
      </c>
      <c r="AC1" t="s">
        <v>310</v>
      </c>
      <c r="AD1" s="2" t="s">
        <v>311</v>
      </c>
      <c r="AE1" s="2" t="s">
        <v>312</v>
      </c>
      <c r="AF1" s="2" t="s">
        <v>313</v>
      </c>
      <c r="AG1" t="s">
        <v>314</v>
      </c>
      <c r="AH1" s="2" t="s">
        <v>315</v>
      </c>
      <c r="AI1" s="2" t="s">
        <v>316</v>
      </c>
      <c r="AJ1" s="3" t="s">
        <v>344</v>
      </c>
      <c r="AK1" s="3" t="s">
        <v>343</v>
      </c>
      <c r="AL1" s="3" t="s">
        <v>317</v>
      </c>
    </row>
    <row r="2" spans="1:38" ht="17.25" customHeight="1" x14ac:dyDescent="0.2">
      <c r="A2" s="3" t="s">
        <v>296</v>
      </c>
      <c r="D2" s="3">
        <v>2938</v>
      </c>
      <c r="E2" s="1">
        <v>39142</v>
      </c>
      <c r="F2" s="3">
        <v>1746</v>
      </c>
      <c r="G2" s="2">
        <v>0.23899999999999999</v>
      </c>
      <c r="H2" s="2">
        <f t="shared" ref="H2:H28" si="0">(D2-F2)/D2</f>
        <v>0.40571817562968004</v>
      </c>
      <c r="I2" s="2">
        <f>(D2-(F2/1.163))/D2</f>
        <v>0.48900960931184873</v>
      </c>
      <c r="J2">
        <f t="shared" ref="J2" si="1">F2*(1-(G2/2))</f>
        <v>1537.3530000000001</v>
      </c>
      <c r="K2" s="2">
        <f t="shared" ref="K2:K28" si="2">(D2-J2)/D2</f>
        <v>0.47673485364193324</v>
      </c>
      <c r="L2" s="2">
        <f>(D2-(J2/1.163))/D2</f>
        <v>0.55007296099908276</v>
      </c>
      <c r="M2" s="3">
        <v>1647</v>
      </c>
      <c r="N2" s="4">
        <v>0.21</v>
      </c>
      <c r="O2" s="2">
        <f t="shared" ref="O2:O28" si="3">(D2-M2)/D2</f>
        <v>0.4394145677331518</v>
      </c>
      <c r="P2" s="2">
        <f>(D2-(M2/1.158))/D2</f>
        <v>0.51590204467456979</v>
      </c>
      <c r="Q2">
        <f>M2*(1-(N2/2))</f>
        <v>1474.0650000000001</v>
      </c>
      <c r="R2" s="2">
        <f t="shared" ref="R2:R28" si="4">(D2-Q2)/D2</f>
        <v>0.49827603812117083</v>
      </c>
      <c r="S2" s="2">
        <f>(D2-(Q2/1.158))/D2</f>
        <v>0.5667323299837399</v>
      </c>
      <c r="T2" s="2">
        <f t="shared" ref="T2:T28" si="5">-(R2-K2)</f>
        <v>-2.1541184479237585E-2</v>
      </c>
      <c r="U2">
        <v>1646</v>
      </c>
      <c r="V2" s="4">
        <v>0.216</v>
      </c>
      <c r="W2" s="2">
        <f t="shared" ref="W2:W28" si="6">(D2-U2)/D2</f>
        <v>0.43975493533015658</v>
      </c>
      <c r="X2" s="2">
        <f>(D2-(U2/1.14))/D2</f>
        <v>0.50855696081592672</v>
      </c>
      <c r="Y2">
        <f>U2*(1-(V2/2))</f>
        <v>1468.232</v>
      </c>
      <c r="Z2" s="2">
        <f t="shared" ref="Z2:Z28" si="7">(D2-Y2)/D2</f>
        <v>0.50026140231449967</v>
      </c>
      <c r="AA2" s="2">
        <f>(D2-(Y2/1.14))/D2</f>
        <v>0.56163280904780677</v>
      </c>
      <c r="AB2" s="2">
        <f>-(Z2-R2)</f>
        <v>-1.9853641933288424E-3</v>
      </c>
      <c r="AC2">
        <v>1628</v>
      </c>
      <c r="AD2" s="2">
        <v>0.21</v>
      </c>
      <c r="AE2" s="2">
        <f t="shared" ref="AE2:AE28" si="8">(D2-AC2)/D2</f>
        <v>0.44588155207624236</v>
      </c>
      <c r="AF2" s="2">
        <f>(D2-(AC2/1.139))/D2</f>
        <v>0.51350443553664826</v>
      </c>
      <c r="AG2">
        <f>AC2*(1-(AD2/2))</f>
        <v>1457.06</v>
      </c>
      <c r="AH2" s="2">
        <f t="shared" ref="AH2:AH28" si="9">(D2-AG2)/D2</f>
        <v>0.50406398910823691</v>
      </c>
      <c r="AI2" s="2">
        <f>(D2-(AG2/1.139))/D2</f>
        <v>0.56458646980530014</v>
      </c>
      <c r="AJ2" s="4">
        <f>-((1-K2)-(1-AH2))/(1-K2)</f>
        <v>-5.2228082945166246E-2</v>
      </c>
      <c r="AK2" s="4">
        <f>-((1-R2)-(1-AH2))/(1-R2)</f>
        <v>-1.1536126290224751E-2</v>
      </c>
      <c r="AL2" s="4">
        <f>-((1-Z2)-(1-AH2))/(1-Z2)</f>
        <v>-7.6091516871993042E-3</v>
      </c>
    </row>
    <row r="3" spans="1:38" ht="15" customHeight="1" x14ac:dyDescent="0.2">
      <c r="A3" t="s">
        <v>33</v>
      </c>
      <c r="D3">
        <v>3700</v>
      </c>
      <c r="E3" s="1">
        <v>38991</v>
      </c>
      <c r="F3">
        <v>2320</v>
      </c>
      <c r="G3" s="2">
        <v>0.23100000000000001</v>
      </c>
      <c r="H3" s="2">
        <f t="shared" si="0"/>
        <v>0.37297297297297299</v>
      </c>
      <c r="I3" s="2">
        <f>(D3-(F3/1.163))/D3</f>
        <v>0.46085380307220375</v>
      </c>
      <c r="J3">
        <f t="shared" ref="J3:J66" si="10">F3*(1-(G3/2))</f>
        <v>2052.04</v>
      </c>
      <c r="K3" s="2">
        <f t="shared" si="2"/>
        <v>0.44539459459459463</v>
      </c>
      <c r="L3" s="2">
        <f>(D3-(J3/1.163))/D3</f>
        <v>0.52312518881736425</v>
      </c>
      <c r="M3">
        <v>2113</v>
      </c>
      <c r="N3" s="2">
        <v>0.219</v>
      </c>
      <c r="O3" s="2">
        <f t="shared" si="3"/>
        <v>0.42891891891891892</v>
      </c>
      <c r="P3" s="2">
        <f>(D3-(M3/1.158))/D3</f>
        <v>0.5068384446622789</v>
      </c>
      <c r="Q3">
        <f>M3*(1-(N3/2))</f>
        <v>1881.6264999999999</v>
      </c>
      <c r="R3" s="2">
        <f t="shared" si="4"/>
        <v>0.49145229729729734</v>
      </c>
      <c r="S3" s="2">
        <f>(D3-(Q3/1.158))/D3</f>
        <v>0.56083963497175937</v>
      </c>
      <c r="T3" s="2">
        <f t="shared" si="5"/>
        <v>-4.6057702702702707E-2</v>
      </c>
      <c r="U3">
        <v>2060</v>
      </c>
      <c r="V3" s="4">
        <v>0.161</v>
      </c>
      <c r="W3" s="2">
        <f t="shared" si="6"/>
        <v>0.44324324324324327</v>
      </c>
      <c r="X3" s="2">
        <f>(D3-(U3/1.148))/D3</f>
        <v>0.51502024672756375</v>
      </c>
      <c r="Y3">
        <f t="shared" ref="Y3:Y66" si="11">U3*(1-(V3/2))</f>
        <v>1894.17</v>
      </c>
      <c r="Z3" s="2">
        <f t="shared" si="7"/>
        <v>0.48806216216216214</v>
      </c>
      <c r="AA3" s="2">
        <f>(D3-(Y3/1.148))/D3</f>
        <v>0.55406111686599491</v>
      </c>
      <c r="AB3" s="2">
        <f t="shared" ref="AB3:AB66" si="12">-(Z3-R3)</f>
        <v>3.3901351351351972E-3</v>
      </c>
      <c r="AC3">
        <v>2015</v>
      </c>
      <c r="AD3" s="2">
        <v>0.17899999999999999</v>
      </c>
      <c r="AE3" s="2">
        <f t="shared" si="8"/>
        <v>0.45540540540540542</v>
      </c>
      <c r="AF3" s="2">
        <f>(D3-(AC3/1.147))/D3</f>
        <v>0.52520087655222791</v>
      </c>
      <c r="AG3">
        <f t="shared" ref="AG3:AG76" si="13">AC3*(1-(AD3/2))</f>
        <v>1834.6575</v>
      </c>
      <c r="AH3" s="2">
        <f t="shared" si="9"/>
        <v>0.5041466216216216</v>
      </c>
      <c r="AI3" s="2">
        <f>(D3-(AG3/1.17))/D3</f>
        <v>0.57619369369369366</v>
      </c>
      <c r="AJ3" s="4">
        <f t="shared" ref="AJ3:AJ66" si="14">-((1-K3)-(1-AH3))/(1-K3)</f>
        <v>-0.10593482583185504</v>
      </c>
      <c r="AK3" s="4">
        <f t="shared" ref="AK3:AK66" si="15">-((1-R3)-(1-AH3))/(1-R3)</f>
        <v>-2.4961914598885485E-2</v>
      </c>
      <c r="AL3" s="4">
        <f t="shared" ref="AL3:AL66" si="16">-((1-Z3)-(1-AH3))/(1-Z3)</f>
        <v>-3.1418774450022974E-2</v>
      </c>
    </row>
    <row r="4" spans="1:38" ht="15" customHeight="1" x14ac:dyDescent="0.2">
      <c r="A4" t="s">
        <v>33</v>
      </c>
      <c r="B4" s="11" t="s">
        <v>58</v>
      </c>
      <c r="D4">
        <v>3823</v>
      </c>
      <c r="E4" s="1">
        <v>38991</v>
      </c>
      <c r="F4">
        <v>2381</v>
      </c>
      <c r="G4" s="2">
        <v>0.23</v>
      </c>
      <c r="H4" s="2">
        <f t="shared" si="0"/>
        <v>0.37719068794140725</v>
      </c>
      <c r="I4" s="2">
        <f>(D4-(F4/1.163))/D4</f>
        <v>0.46448038516028139</v>
      </c>
      <c r="J4">
        <f t="shared" si="10"/>
        <v>2107.1849999999999</v>
      </c>
      <c r="K4" s="2">
        <f t="shared" si="2"/>
        <v>0.44881375882814545</v>
      </c>
      <c r="L4" s="2">
        <f>(D4-(J4/1.163))/D4</f>
        <v>0.52606514086684908</v>
      </c>
      <c r="M4">
        <v>2177</v>
      </c>
      <c r="N4" s="2">
        <v>0.217</v>
      </c>
      <c r="O4" s="2">
        <f t="shared" si="3"/>
        <v>0.43055192257389485</v>
      </c>
      <c r="P4" s="2">
        <f>(D4-(M4/1.158))/D4</f>
        <v>0.50824863780129081</v>
      </c>
      <c r="Q4">
        <f t="shared" ref="Q4:Q56" si="17">M4*(1-(N4/2))</f>
        <v>1940.7954999999999</v>
      </c>
      <c r="R4" s="2">
        <f t="shared" si="4"/>
        <v>0.49233703897462727</v>
      </c>
      <c r="S4" s="2">
        <f>(D4-(Q4/1.158))/D4</f>
        <v>0.5616036605998509</v>
      </c>
      <c r="T4" s="2">
        <f t="shared" si="5"/>
        <v>-4.3523280146481824E-2</v>
      </c>
      <c r="U4">
        <v>2109</v>
      </c>
      <c r="V4" s="4">
        <v>0.16600000000000001</v>
      </c>
      <c r="W4" s="2">
        <f t="shared" si="6"/>
        <v>0.44833900078472405</v>
      </c>
      <c r="X4" s="2">
        <f>(D4-(U4/1.148))/D4</f>
        <v>0.51945905991700703</v>
      </c>
      <c r="Y4">
        <f t="shared" si="11"/>
        <v>1933.953</v>
      </c>
      <c r="Z4" s="2">
        <f t="shared" si="7"/>
        <v>0.49412686371959197</v>
      </c>
      <c r="AA4" s="2">
        <f>(D4-(Y4/1.148))/D4</f>
        <v>0.55934395794389535</v>
      </c>
      <c r="AB4" s="2">
        <f t="shared" si="12"/>
        <v>-1.7898247449646965E-3</v>
      </c>
      <c r="AC4">
        <v>2059</v>
      </c>
      <c r="AD4" s="2">
        <v>0.17599999999999999</v>
      </c>
      <c r="AE4" s="2">
        <f t="shared" si="8"/>
        <v>0.46141773476327491</v>
      </c>
      <c r="AF4" s="2">
        <f>(D4-(AC4/1.147))/D4</f>
        <v>0.53044266326353529</v>
      </c>
      <c r="AG4">
        <f t="shared" si="13"/>
        <v>1877.808</v>
      </c>
      <c r="AH4" s="2">
        <f t="shared" si="9"/>
        <v>0.50881297410410675</v>
      </c>
      <c r="AI4" s="2">
        <f>(D4-(AG4/1.17))/D4</f>
        <v>0.58018202914880912</v>
      </c>
      <c r="AJ4" s="4">
        <f t="shared" si="14"/>
        <v>-0.108854704261847</v>
      </c>
      <c r="AK4" s="4">
        <f t="shared" si="15"/>
        <v>-3.2454475497289567E-2</v>
      </c>
      <c r="AL4" s="4">
        <f t="shared" si="16"/>
        <v>-2.9031212237319224E-2</v>
      </c>
    </row>
    <row r="5" spans="1:38" ht="15" customHeight="1" x14ac:dyDescent="0.2">
      <c r="A5" t="s">
        <v>16</v>
      </c>
      <c r="D5">
        <v>2292</v>
      </c>
      <c r="E5" s="1">
        <v>38991</v>
      </c>
      <c r="F5">
        <v>1441</v>
      </c>
      <c r="G5" s="2">
        <v>0.19800000000000001</v>
      </c>
      <c r="H5" s="2">
        <f t="shared" si="0"/>
        <v>0.37129144851657941</v>
      </c>
      <c r="I5" s="2">
        <f>(D5-(F5/1.163))/D5</f>
        <v>0.45940795229284564</v>
      </c>
      <c r="J5">
        <f t="shared" si="10"/>
        <v>1298.3410000000001</v>
      </c>
      <c r="K5" s="2">
        <f t="shared" si="2"/>
        <v>0.43353359511343798</v>
      </c>
      <c r="L5" s="2">
        <f>(D5-(J5/1.163))/D5</f>
        <v>0.51292656501585376</v>
      </c>
      <c r="M5">
        <v>1324</v>
      </c>
      <c r="N5" s="2">
        <v>0.26</v>
      </c>
      <c r="O5" s="2">
        <f t="shared" si="3"/>
        <v>0.42233856893542759</v>
      </c>
      <c r="P5" s="2">
        <f>(D5-(M5/1.158))/D5</f>
        <v>0.50115593172316708</v>
      </c>
      <c r="Q5">
        <f t="shared" si="17"/>
        <v>1151.8799999999999</v>
      </c>
      <c r="R5" s="2">
        <f t="shared" si="4"/>
        <v>0.49743455497382205</v>
      </c>
      <c r="S5" s="2">
        <f>(D5-(Q5/1.158))/D5</f>
        <v>0.56600566059915547</v>
      </c>
      <c r="T5" s="2">
        <f t="shared" si="5"/>
        <v>-6.3900959860384077E-2</v>
      </c>
      <c r="U5">
        <v>1294</v>
      </c>
      <c r="V5" s="4">
        <v>0.24199999999999999</v>
      </c>
      <c r="W5" s="2">
        <f t="shared" si="6"/>
        <v>0.43542757417102967</v>
      </c>
      <c r="X5" s="2">
        <f>(D5-(U5/1.148))/D5</f>
        <v>0.50821217262284812</v>
      </c>
      <c r="Y5">
        <f t="shared" si="11"/>
        <v>1137.4259999999999</v>
      </c>
      <c r="Z5" s="2">
        <f t="shared" si="7"/>
        <v>0.50374083769633515</v>
      </c>
      <c r="AA5" s="2">
        <f>(D5-(Y5/1.148))/D5</f>
        <v>0.56771849973548349</v>
      </c>
      <c r="AB5" s="2">
        <f t="shared" si="12"/>
        <v>-6.3062827225131013E-3</v>
      </c>
      <c r="AC5">
        <v>1228</v>
      </c>
      <c r="AD5" s="2">
        <v>0.185</v>
      </c>
      <c r="AE5" s="2">
        <f t="shared" si="8"/>
        <v>0.46422338568935428</v>
      </c>
      <c r="AF5" s="2">
        <f>(D5-(AC5/1.147))/D5</f>
        <v>0.53288874079281101</v>
      </c>
      <c r="AG5">
        <f t="shared" si="13"/>
        <v>1114.4099999999999</v>
      </c>
      <c r="AH5" s="2">
        <f t="shared" si="9"/>
        <v>0.5137827225130891</v>
      </c>
      <c r="AI5" s="2">
        <f>(D5-(AG5/1.17))/D5</f>
        <v>0.58442967736161455</v>
      </c>
      <c r="AJ5" s="4">
        <f t="shared" si="14"/>
        <v>-0.14166617244622193</v>
      </c>
      <c r="AK5" s="4">
        <f t="shared" si="15"/>
        <v>-3.2529430148973915E-2</v>
      </c>
      <c r="AL5" s="4">
        <f t="shared" si="16"/>
        <v>-2.0235162551234139E-2</v>
      </c>
    </row>
    <row r="6" spans="1:38" ht="12.75" customHeight="1" x14ac:dyDescent="0.2">
      <c r="A6" t="s">
        <v>35</v>
      </c>
      <c r="D6">
        <v>2180</v>
      </c>
      <c r="E6" s="1">
        <v>38961</v>
      </c>
      <c r="F6">
        <v>1388</v>
      </c>
      <c r="G6" s="2">
        <v>0.26700000000000002</v>
      </c>
      <c r="H6" s="2">
        <f t="shared" si="0"/>
        <v>0.363302752293578</v>
      </c>
      <c r="I6" s="2">
        <f>(D6-(F6/1.161))/D6</f>
        <v>0.45159582454227221</v>
      </c>
      <c r="J6">
        <f t="shared" si="10"/>
        <v>1202.702</v>
      </c>
      <c r="K6" s="2">
        <f t="shared" si="2"/>
        <v>0.44830183486238534</v>
      </c>
      <c r="L6" s="2">
        <f>(D6-(J6/1.161))/D6</f>
        <v>0.52480778196587885</v>
      </c>
      <c r="M6">
        <v>1333</v>
      </c>
      <c r="N6" s="2">
        <v>0.23899999999999999</v>
      </c>
      <c r="O6" s="2">
        <f t="shared" si="3"/>
        <v>0.3885321100917431</v>
      </c>
      <c r="P6" s="2">
        <f>((D6-(J6/1.156))/D6)</f>
        <v>0.52275245230310152</v>
      </c>
      <c r="Q6">
        <f t="shared" si="17"/>
        <v>1173.7065</v>
      </c>
      <c r="R6" s="2">
        <f t="shared" si="4"/>
        <v>0.4616025229357798</v>
      </c>
      <c r="S6" s="2">
        <f>(D6-(Q6/1.156))/D6</f>
        <v>0.53425823783371962</v>
      </c>
      <c r="T6" s="2">
        <f t="shared" si="5"/>
        <v>-1.3300688073394462E-2</v>
      </c>
      <c r="U6">
        <v>1324</v>
      </c>
      <c r="V6" s="4">
        <v>0.22600000000000001</v>
      </c>
      <c r="W6" s="2">
        <f t="shared" si="6"/>
        <v>0.39266055045871562</v>
      </c>
      <c r="X6" s="2">
        <f>(D6-(U6/1.153))/D6</f>
        <v>0.47325286249671777</v>
      </c>
      <c r="Y6">
        <f t="shared" si="11"/>
        <v>1174.3879999999999</v>
      </c>
      <c r="Z6" s="2">
        <f t="shared" si="7"/>
        <v>0.46128990825688077</v>
      </c>
      <c r="AA6" s="2">
        <f>(D6-(Y6/1.153))/D6</f>
        <v>0.53277528903458871</v>
      </c>
      <c r="AB6" s="2">
        <f t="shared" si="12"/>
        <v>3.1261467889903694E-4</v>
      </c>
      <c r="AC6">
        <v>1317</v>
      </c>
      <c r="AD6" s="2">
        <v>0.217</v>
      </c>
      <c r="AE6" s="2">
        <f t="shared" si="8"/>
        <v>0.3958715596330275</v>
      </c>
      <c r="AF6" s="2">
        <f>(D6-(AC6/1.163))/D6</f>
        <v>0.48054304353656707</v>
      </c>
      <c r="AG6">
        <f t="shared" si="13"/>
        <v>1174.1054999999999</v>
      </c>
      <c r="AH6" s="2">
        <f t="shared" si="9"/>
        <v>0.46141949541284411</v>
      </c>
      <c r="AI6" s="2">
        <f>(D6-(AG6/1.151))/D6</f>
        <v>0.53207601686606787</v>
      </c>
      <c r="AJ6" s="4">
        <f t="shared" si="14"/>
        <v>-2.3776879060648629E-2</v>
      </c>
      <c r="AK6" s="4">
        <f t="shared" si="15"/>
        <v>3.3994870097417076E-4</v>
      </c>
      <c r="AL6" s="4">
        <f t="shared" si="16"/>
        <v>-2.405508230670622E-4</v>
      </c>
    </row>
    <row r="7" spans="1:38" ht="12.75" customHeight="1" x14ac:dyDescent="0.2">
      <c r="A7" t="s">
        <v>35</v>
      </c>
      <c r="B7" s="11" t="s">
        <v>35</v>
      </c>
      <c r="D7">
        <v>2207</v>
      </c>
      <c r="E7" s="1">
        <v>38961</v>
      </c>
      <c r="F7">
        <v>1533</v>
      </c>
      <c r="G7" s="2">
        <v>0.29299999999999998</v>
      </c>
      <c r="H7" s="2">
        <f t="shared" si="0"/>
        <v>0.30539193475305842</v>
      </c>
      <c r="I7" s="2">
        <f>(D7-(F7/1.161))/D7</f>
        <v>0.4017157060749858</v>
      </c>
      <c r="J7">
        <f t="shared" si="10"/>
        <v>1308.4155000000001</v>
      </c>
      <c r="K7" s="2">
        <f t="shared" si="2"/>
        <v>0.40715201631173537</v>
      </c>
      <c r="L7" s="2">
        <f>(D7-(J7/1.161))/D7</f>
        <v>0.48936435513500026</v>
      </c>
      <c r="M7">
        <v>1444</v>
      </c>
      <c r="N7" s="2">
        <v>0.23</v>
      </c>
      <c r="O7" s="2">
        <f t="shared" si="3"/>
        <v>0.34571816946080652</v>
      </c>
      <c r="P7" s="2">
        <f>((D7-(J7/1.156))/D7)</f>
        <v>0.48715572345305824</v>
      </c>
      <c r="Q7">
        <f t="shared" si="17"/>
        <v>1277.94</v>
      </c>
      <c r="R7" s="2">
        <f t="shared" si="4"/>
        <v>0.42096057997281378</v>
      </c>
      <c r="S7" s="2">
        <f>(D7-(Q7/1.156))/D7</f>
        <v>0.49910084772734753</v>
      </c>
      <c r="T7" s="2">
        <f t="shared" si="5"/>
        <v>-1.380856366107841E-2</v>
      </c>
      <c r="U7">
        <v>1513</v>
      </c>
      <c r="V7" s="4">
        <v>0.21099999999999999</v>
      </c>
      <c r="W7" s="2">
        <f t="shared" si="6"/>
        <v>0.31445400996828271</v>
      </c>
      <c r="X7" s="2">
        <f>(D7-(U7/1.153))/D7</f>
        <v>0.40542411966026254</v>
      </c>
      <c r="Y7">
        <f t="shared" si="11"/>
        <v>1353.3785</v>
      </c>
      <c r="Z7" s="2">
        <f t="shared" si="7"/>
        <v>0.38677911191662889</v>
      </c>
      <c r="AA7" s="2">
        <f>(D7-(Y7/1.153))/D7</f>
        <v>0.46815187503610484</v>
      </c>
      <c r="AB7" s="2">
        <f t="shared" si="12"/>
        <v>3.4181468056184883E-2</v>
      </c>
      <c r="AC7">
        <v>1437</v>
      </c>
      <c r="AD7" s="2">
        <v>0.185</v>
      </c>
      <c r="AE7" s="2">
        <f t="shared" si="8"/>
        <v>0.34888989578613505</v>
      </c>
      <c r="AF7" s="2">
        <f>(D7-(AC7/1.163))/D7</f>
        <v>0.44014608408094152</v>
      </c>
      <c r="AG7">
        <f t="shared" si="13"/>
        <v>1304.0774999999999</v>
      </c>
      <c r="AH7" s="2">
        <f t="shared" si="9"/>
        <v>0.40911758042591762</v>
      </c>
      <c r="AI7" s="2">
        <f>(D7-(AG7/1.151))/D7</f>
        <v>0.48663560419280416</v>
      </c>
      <c r="AJ7" s="4">
        <f t="shared" si="14"/>
        <v>-3.3154605704382328E-3</v>
      </c>
      <c r="AK7" s="4">
        <f t="shared" si="15"/>
        <v>2.0452838161415892E-2</v>
      </c>
      <c r="AL7" s="4">
        <f t="shared" si="16"/>
        <v>-3.6428094579602326E-2</v>
      </c>
    </row>
    <row r="8" spans="1:38" ht="16.5" customHeight="1" x14ac:dyDescent="0.2">
      <c r="A8" t="s">
        <v>35</v>
      </c>
      <c r="B8" s="12" t="s">
        <v>173</v>
      </c>
      <c r="C8" s="3"/>
      <c r="D8">
        <v>2918</v>
      </c>
      <c r="E8" s="1">
        <v>38961</v>
      </c>
      <c r="F8">
        <v>1891</v>
      </c>
      <c r="G8" s="2">
        <v>0.26600000000000001</v>
      </c>
      <c r="H8" s="2">
        <f t="shared" si="0"/>
        <v>0.35195339273474985</v>
      </c>
      <c r="I8" s="2">
        <f>(D8-(F8/1.161))/D8</f>
        <v>0.44182032104629615</v>
      </c>
      <c r="J8">
        <f t="shared" si="10"/>
        <v>1639.4970000000001</v>
      </c>
      <c r="K8" s="2">
        <f t="shared" si="2"/>
        <v>0.43814359150102805</v>
      </c>
      <c r="L8" s="2">
        <f>(D8-(J8/1.161))/D8</f>
        <v>0.51605821834713872</v>
      </c>
      <c r="M8">
        <v>1860</v>
      </c>
      <c r="N8" s="2">
        <v>0.24399999999999999</v>
      </c>
      <c r="O8" s="2">
        <f t="shared" si="3"/>
        <v>0.36257710760795064</v>
      </c>
      <c r="P8" s="2">
        <f>((D8-(J8/1.156))/D8)</f>
        <v>0.51396504455106229</v>
      </c>
      <c r="Q8">
        <f t="shared" si="17"/>
        <v>1633.08</v>
      </c>
      <c r="R8" s="2">
        <f t="shared" si="4"/>
        <v>0.44034270047978069</v>
      </c>
      <c r="S8" s="2">
        <f>(D8-(Q8/1.156))/D8</f>
        <v>0.51586738795828779</v>
      </c>
      <c r="T8" s="2">
        <f t="shared" si="5"/>
        <v>-2.1991089787526397E-3</v>
      </c>
      <c r="U8">
        <v>1786</v>
      </c>
      <c r="V8" s="4">
        <v>0.26900000000000002</v>
      </c>
      <c r="W8" s="2">
        <f t="shared" si="6"/>
        <v>0.38793694311172033</v>
      </c>
      <c r="X8" s="2">
        <f>(D8-(U8/1.153))/D8</f>
        <v>0.46915606514459707</v>
      </c>
      <c r="Y8">
        <f t="shared" si="11"/>
        <v>1545.7829999999999</v>
      </c>
      <c r="Z8" s="2">
        <f t="shared" si="7"/>
        <v>0.470259424263194</v>
      </c>
      <c r="AA8" s="2">
        <f>(D8-(Y8/1.153))/D8</f>
        <v>0.54055457438264876</v>
      </c>
      <c r="AB8" s="2">
        <f t="shared" si="12"/>
        <v>-2.9916723783413313E-2</v>
      </c>
      <c r="AC8">
        <v>1790</v>
      </c>
      <c r="AD8" s="2">
        <v>0.19600000000000001</v>
      </c>
      <c r="AE8" s="2">
        <f t="shared" si="8"/>
        <v>0.38656614119259769</v>
      </c>
      <c r="AF8" s="2">
        <f>(D8-(AC8/1.163))/D8</f>
        <v>0.47254182389733246</v>
      </c>
      <c r="AG8">
        <f t="shared" si="13"/>
        <v>1614.5800000000002</v>
      </c>
      <c r="AH8" s="2">
        <f t="shared" si="9"/>
        <v>0.44668265935572304</v>
      </c>
      <c r="AI8" s="2">
        <f>(D8-(AG8/1.151))/D8</f>
        <v>0.51927251030036758</v>
      </c>
      <c r="AJ8" s="4">
        <f t="shared" si="14"/>
        <v>-1.5197954006625098E-2</v>
      </c>
      <c r="AK8" s="4">
        <f t="shared" si="15"/>
        <v>-1.1328287652778766E-2</v>
      </c>
      <c r="AL8" s="4">
        <f t="shared" si="16"/>
        <v>4.4506246995859228E-2</v>
      </c>
    </row>
    <row r="9" spans="1:38" ht="16.5" customHeight="1" x14ac:dyDescent="0.2">
      <c r="A9" t="s">
        <v>35</v>
      </c>
      <c r="B9" s="12" t="s">
        <v>174</v>
      </c>
      <c r="C9" s="3"/>
      <c r="D9">
        <v>2543</v>
      </c>
      <c r="E9" s="1">
        <v>38991</v>
      </c>
      <c r="F9">
        <v>1758</v>
      </c>
      <c r="G9" s="2">
        <v>0.22800000000000001</v>
      </c>
      <c r="H9" s="2">
        <f t="shared" si="0"/>
        <v>0.30869052300432559</v>
      </c>
      <c r="I9" s="2">
        <f t="shared" ref="I9:I14" si="18">(D9-(F9/1.163))/D9</f>
        <v>0.40558084523157839</v>
      </c>
      <c r="J9">
        <f t="shared" si="10"/>
        <v>1557.588</v>
      </c>
      <c r="K9" s="2">
        <f t="shared" si="2"/>
        <v>0.38749980338183249</v>
      </c>
      <c r="L9" s="2">
        <f t="shared" ref="L9:L14" si="19">(D9-(J9/1.163))/D9</f>
        <v>0.47334462887517842</v>
      </c>
      <c r="M9">
        <v>1613</v>
      </c>
      <c r="N9" s="2">
        <v>0.249</v>
      </c>
      <c r="O9" s="2">
        <f t="shared" si="3"/>
        <v>0.36570979158474243</v>
      </c>
      <c r="P9" s="2">
        <f t="shared" ref="P9:P14" si="20">(D9-(M9/1.158))/D9</f>
        <v>0.45225370603172915</v>
      </c>
      <c r="Q9">
        <f t="shared" si="17"/>
        <v>1412.1814999999999</v>
      </c>
      <c r="R9" s="2">
        <f t="shared" si="4"/>
        <v>0.44467892253244201</v>
      </c>
      <c r="S9" s="2">
        <f t="shared" ref="S9:S14" si="21">(D9-(Q9/1.158))/D9</f>
        <v>0.52044811963077897</v>
      </c>
      <c r="T9" s="2">
        <f t="shared" si="5"/>
        <v>-5.7179119150609525E-2</v>
      </c>
      <c r="U9">
        <v>1637</v>
      </c>
      <c r="V9" s="4">
        <v>0.27600000000000002</v>
      </c>
      <c r="W9" s="2">
        <f t="shared" si="6"/>
        <v>0.35627211954384586</v>
      </c>
      <c r="X9" s="2">
        <f t="shared" ref="X9:X14" si="22">(D9-(U9/1.148))/D9</f>
        <v>0.4392614281740817</v>
      </c>
      <c r="Y9">
        <f t="shared" si="11"/>
        <v>1411.0940000000001</v>
      </c>
      <c r="Z9" s="2">
        <f t="shared" si="7"/>
        <v>0.44510656704679508</v>
      </c>
      <c r="AA9" s="2">
        <f t="shared" ref="AA9:AA14" si="23">(D9-(Y9/1.148))/D9</f>
        <v>0.51664335108605841</v>
      </c>
      <c r="AB9" s="2">
        <f t="shared" si="12"/>
        <v>-4.2764451435306494E-4</v>
      </c>
      <c r="AC9">
        <v>1616</v>
      </c>
      <c r="AD9" s="2">
        <v>0.16</v>
      </c>
      <c r="AE9" s="2">
        <f t="shared" si="8"/>
        <v>0.36453008257963038</v>
      </c>
      <c r="AF9" s="2">
        <f t="shared" ref="AF9:AF14" si="24">(D9-(AC9/1.147))/D9</f>
        <v>0.44597217312958182</v>
      </c>
      <c r="AG9">
        <f t="shared" si="13"/>
        <v>1486.72</v>
      </c>
      <c r="AH9" s="2">
        <f t="shared" si="9"/>
        <v>0.41536767597325991</v>
      </c>
      <c r="AI9" s="2">
        <f t="shared" ref="AI9:AI14" si="25">(D9-(AG9/1.17))/D9</f>
        <v>0.50031425296859822</v>
      </c>
      <c r="AJ9" s="4">
        <f t="shared" si="14"/>
        <v>-4.5498552890751554E-2</v>
      </c>
      <c r="AK9" s="4">
        <f t="shared" si="15"/>
        <v>5.2782521226910441E-2</v>
      </c>
      <c r="AL9" s="4">
        <f t="shared" si="16"/>
        <v>5.3593878224980095E-2</v>
      </c>
    </row>
    <row r="10" spans="1:38" ht="23.25" customHeight="1" x14ac:dyDescent="0.2">
      <c r="A10" t="s">
        <v>35</v>
      </c>
      <c r="B10" s="12" t="s">
        <v>175</v>
      </c>
      <c r="C10" s="3"/>
      <c r="D10">
        <v>2384</v>
      </c>
      <c r="E10" s="1">
        <v>38991</v>
      </c>
      <c r="F10">
        <v>1457</v>
      </c>
      <c r="G10" s="2">
        <v>0.318</v>
      </c>
      <c r="H10" s="2">
        <f t="shared" si="0"/>
        <v>0.38884228187919462</v>
      </c>
      <c r="I10" s="2">
        <f t="shared" si="18"/>
        <v>0.47449895260463859</v>
      </c>
      <c r="J10">
        <f t="shared" si="10"/>
        <v>1225.337</v>
      </c>
      <c r="K10" s="2">
        <f t="shared" si="2"/>
        <v>0.48601635906040269</v>
      </c>
      <c r="L10" s="2">
        <f t="shared" si="19"/>
        <v>0.558053619140501</v>
      </c>
      <c r="M10">
        <v>1616</v>
      </c>
      <c r="N10" s="2">
        <v>0.28000000000000003</v>
      </c>
      <c r="O10" s="2">
        <f t="shared" si="3"/>
        <v>0.32214765100671139</v>
      </c>
      <c r="P10" s="2">
        <f t="shared" si="20"/>
        <v>0.41463527720786819</v>
      </c>
      <c r="Q10">
        <f t="shared" si="17"/>
        <v>1389.76</v>
      </c>
      <c r="R10" s="2">
        <f t="shared" si="4"/>
        <v>0.41704697986577183</v>
      </c>
      <c r="S10" s="2">
        <f t="shared" si="21"/>
        <v>0.4965863383987667</v>
      </c>
      <c r="T10" s="2">
        <f t="shared" si="5"/>
        <v>6.8969379194630864E-2</v>
      </c>
      <c r="U10">
        <v>1443</v>
      </c>
      <c r="V10" s="4">
        <v>0.189</v>
      </c>
      <c r="W10" s="2">
        <f t="shared" si="6"/>
        <v>0.39471476510067116</v>
      </c>
      <c r="X10" s="2">
        <f t="shared" si="22"/>
        <v>0.47274805322358116</v>
      </c>
      <c r="Y10">
        <f t="shared" si="11"/>
        <v>1306.6365000000001</v>
      </c>
      <c r="Z10" s="2">
        <f t="shared" si="7"/>
        <v>0.4519142197986577</v>
      </c>
      <c r="AA10" s="2">
        <f t="shared" si="23"/>
        <v>0.52257336219395267</v>
      </c>
      <c r="AB10" s="2">
        <f t="shared" si="12"/>
        <v>-3.4867239932885874E-2</v>
      </c>
      <c r="AC10">
        <v>1473</v>
      </c>
      <c r="AD10" s="2">
        <v>0.20200000000000001</v>
      </c>
      <c r="AE10" s="2">
        <f t="shared" si="8"/>
        <v>0.38213087248322147</v>
      </c>
      <c r="AF10" s="2">
        <f t="shared" si="24"/>
        <v>0.46131723843349737</v>
      </c>
      <c r="AG10">
        <f t="shared" si="13"/>
        <v>1324.2270000000001</v>
      </c>
      <c r="AH10" s="2">
        <f t="shared" si="9"/>
        <v>0.44453565436241604</v>
      </c>
      <c r="AI10" s="2">
        <f t="shared" si="25"/>
        <v>0.525244149027706</v>
      </c>
      <c r="AJ10" s="4">
        <f t="shared" si="14"/>
        <v>8.0704328686720728E-2</v>
      </c>
      <c r="AK10" s="4">
        <f t="shared" si="15"/>
        <v>-4.7154184895233486E-2</v>
      </c>
      <c r="AL10" s="4">
        <f t="shared" si="16"/>
        <v>1.3462428150445802E-2</v>
      </c>
    </row>
    <row r="11" spans="1:38" ht="18" customHeight="1" x14ac:dyDescent="0.2">
      <c r="A11" t="s">
        <v>35</v>
      </c>
      <c r="B11" s="12" t="s">
        <v>176</v>
      </c>
      <c r="C11" s="3"/>
      <c r="D11">
        <v>2825</v>
      </c>
      <c r="E11" s="1">
        <v>38991</v>
      </c>
      <c r="F11">
        <v>1852</v>
      </c>
      <c r="G11" s="2">
        <v>0.308</v>
      </c>
      <c r="H11" s="2">
        <f t="shared" si="0"/>
        <v>0.34442477876106192</v>
      </c>
      <c r="I11" s="2">
        <f t="shared" si="18"/>
        <v>0.43630677451510058</v>
      </c>
      <c r="J11">
        <f t="shared" si="10"/>
        <v>1566.7919999999999</v>
      </c>
      <c r="K11" s="2">
        <f t="shared" si="2"/>
        <v>0.44538336283185842</v>
      </c>
      <c r="L11" s="2">
        <f t="shared" si="19"/>
        <v>0.52311553123977517</v>
      </c>
      <c r="M11">
        <v>1711</v>
      </c>
      <c r="N11" s="2">
        <v>0.23899999999999999</v>
      </c>
      <c r="O11" s="2">
        <f t="shared" si="3"/>
        <v>0.39433628318584069</v>
      </c>
      <c r="P11" s="2">
        <f t="shared" si="20"/>
        <v>0.47697433781160675</v>
      </c>
      <c r="Q11">
        <f t="shared" si="17"/>
        <v>1506.5355000000002</v>
      </c>
      <c r="R11" s="2">
        <f t="shared" si="4"/>
        <v>0.46671309734513267</v>
      </c>
      <c r="S11" s="2">
        <f t="shared" si="21"/>
        <v>0.53947590444311977</v>
      </c>
      <c r="T11" s="2">
        <f t="shared" si="5"/>
        <v>-2.1329734513274246E-2</v>
      </c>
      <c r="U11">
        <v>1715</v>
      </c>
      <c r="V11" s="4">
        <v>0.157</v>
      </c>
      <c r="W11" s="2">
        <f t="shared" si="6"/>
        <v>0.39292035398230091</v>
      </c>
      <c r="X11" s="2">
        <f t="shared" si="22"/>
        <v>0.471184977336499</v>
      </c>
      <c r="Y11">
        <f t="shared" si="11"/>
        <v>1580.3724999999999</v>
      </c>
      <c r="Z11" s="2">
        <f t="shared" si="7"/>
        <v>0.44057610619469029</v>
      </c>
      <c r="AA11" s="2">
        <f t="shared" si="23"/>
        <v>0.5126969566155839</v>
      </c>
      <c r="AB11" s="2">
        <f t="shared" si="12"/>
        <v>2.6136991150442379E-2</v>
      </c>
      <c r="AC11">
        <v>1710</v>
      </c>
      <c r="AD11" s="2">
        <v>0.188</v>
      </c>
      <c r="AE11" s="2">
        <f t="shared" si="8"/>
        <v>0.39469026548672564</v>
      </c>
      <c r="AF11" s="2">
        <f t="shared" si="24"/>
        <v>0.47226701437378005</v>
      </c>
      <c r="AG11">
        <f t="shared" si="13"/>
        <v>1549.26</v>
      </c>
      <c r="AH11" s="2">
        <f t="shared" si="9"/>
        <v>0.45158938053097347</v>
      </c>
      <c r="AI11" s="2">
        <f t="shared" si="25"/>
        <v>0.53127297481279778</v>
      </c>
      <c r="AJ11" s="4">
        <f t="shared" si="14"/>
        <v>-1.1189743118422781E-2</v>
      </c>
      <c r="AK11" s="4">
        <f t="shared" si="15"/>
        <v>2.835943792894351E-2</v>
      </c>
      <c r="AL11" s="4">
        <f t="shared" si="16"/>
        <v>-1.9686814342821074E-2</v>
      </c>
    </row>
    <row r="12" spans="1:38" ht="21" customHeight="1" x14ac:dyDescent="0.2">
      <c r="A12" t="s">
        <v>35</v>
      </c>
      <c r="B12" s="12" t="s">
        <v>177</v>
      </c>
      <c r="C12" s="3"/>
      <c r="D12">
        <v>1732</v>
      </c>
      <c r="E12" s="1">
        <v>38991</v>
      </c>
      <c r="F12">
        <v>1313</v>
      </c>
      <c r="G12" s="2">
        <v>0.23400000000000001</v>
      </c>
      <c r="H12" s="2">
        <f t="shared" si="0"/>
        <v>0.24191685912240185</v>
      </c>
      <c r="I12" s="2">
        <f t="shared" si="18"/>
        <v>0.34816582899604631</v>
      </c>
      <c r="J12">
        <f t="shared" si="10"/>
        <v>1159.3789999999999</v>
      </c>
      <c r="K12" s="2">
        <f t="shared" si="2"/>
        <v>0.33061258660508086</v>
      </c>
      <c r="L12" s="2">
        <f t="shared" si="19"/>
        <v>0.42443042700350891</v>
      </c>
      <c r="M12">
        <v>1155</v>
      </c>
      <c r="N12" s="2">
        <v>0.20100000000000001</v>
      </c>
      <c r="O12" s="2">
        <f t="shared" si="3"/>
        <v>0.33314087759815242</v>
      </c>
      <c r="P12" s="2">
        <f t="shared" si="20"/>
        <v>0.42412856441982072</v>
      </c>
      <c r="Q12">
        <f t="shared" si="17"/>
        <v>1038.9224999999999</v>
      </c>
      <c r="R12" s="2">
        <f t="shared" si="4"/>
        <v>0.40016021939953816</v>
      </c>
      <c r="S12" s="2">
        <f t="shared" si="21"/>
        <v>0.48200364369562881</v>
      </c>
      <c r="T12" s="2">
        <f t="shared" si="5"/>
        <v>-6.9547632794457304E-2</v>
      </c>
      <c r="U12">
        <v>1343</v>
      </c>
      <c r="V12" s="4">
        <v>0.3</v>
      </c>
      <c r="W12" s="2">
        <f t="shared" si="6"/>
        <v>0.22459584295612009</v>
      </c>
      <c r="X12" s="2">
        <f t="shared" si="22"/>
        <v>0.32456083881195119</v>
      </c>
      <c r="Y12">
        <f t="shared" si="11"/>
        <v>1141.55</v>
      </c>
      <c r="Z12" s="2">
        <f t="shared" si="7"/>
        <v>0.34090646651270212</v>
      </c>
      <c r="AA12" s="2">
        <f t="shared" si="23"/>
        <v>0.42587671299015861</v>
      </c>
      <c r="AB12" s="2">
        <f t="shared" si="12"/>
        <v>5.9253752886836042E-2</v>
      </c>
      <c r="AC12">
        <v>1298</v>
      </c>
      <c r="AD12" s="2">
        <v>0.25700000000000001</v>
      </c>
      <c r="AE12" s="2">
        <f t="shared" si="8"/>
        <v>0.25057736720554274</v>
      </c>
      <c r="AF12" s="2">
        <f t="shared" si="24"/>
        <v>0.34662368544511135</v>
      </c>
      <c r="AG12">
        <f t="shared" si="13"/>
        <v>1131.2069999999999</v>
      </c>
      <c r="AH12" s="2">
        <f t="shared" si="9"/>
        <v>0.34687817551963057</v>
      </c>
      <c r="AI12" s="2">
        <f t="shared" si="25"/>
        <v>0.44177621839284659</v>
      </c>
      <c r="AJ12" s="4">
        <f t="shared" si="14"/>
        <v>-2.4299215355807029E-2</v>
      </c>
      <c r="AK12" s="4">
        <f t="shared" si="15"/>
        <v>8.8827126181211649E-2</v>
      </c>
      <c r="AL12" s="4">
        <f t="shared" si="16"/>
        <v>-9.0604879330735202E-3</v>
      </c>
    </row>
    <row r="13" spans="1:38" ht="27" customHeight="1" x14ac:dyDescent="0.2">
      <c r="A13" t="s">
        <v>35</v>
      </c>
      <c r="B13" s="12" t="s">
        <v>178</v>
      </c>
      <c r="C13" s="3"/>
      <c r="D13">
        <v>2111</v>
      </c>
      <c r="E13" s="1">
        <v>38991</v>
      </c>
      <c r="F13">
        <v>1616</v>
      </c>
      <c r="G13" s="2">
        <v>0.20300000000000001</v>
      </c>
      <c r="H13" s="2">
        <f t="shared" si="0"/>
        <v>0.23448602558029369</v>
      </c>
      <c r="I13" s="2">
        <f t="shared" si="18"/>
        <v>0.34177646223585018</v>
      </c>
      <c r="J13">
        <f t="shared" si="10"/>
        <v>1451.9759999999999</v>
      </c>
      <c r="K13" s="2">
        <f t="shared" si="2"/>
        <v>0.31218569398389395</v>
      </c>
      <c r="L13" s="2">
        <f t="shared" si="19"/>
        <v>0.40858615131891146</v>
      </c>
      <c r="M13">
        <v>1579</v>
      </c>
      <c r="N13" s="2">
        <v>0.245</v>
      </c>
      <c r="O13" s="2">
        <f t="shared" si="3"/>
        <v>0.25201326385599243</v>
      </c>
      <c r="P13" s="2">
        <f t="shared" si="20"/>
        <v>0.35407017604144414</v>
      </c>
      <c r="Q13">
        <f t="shared" si="17"/>
        <v>1385.5725</v>
      </c>
      <c r="R13" s="2">
        <f t="shared" si="4"/>
        <v>0.34364163903363337</v>
      </c>
      <c r="S13" s="2">
        <f t="shared" si="21"/>
        <v>0.43319657947636725</v>
      </c>
      <c r="T13" s="2">
        <f t="shared" si="5"/>
        <v>-3.145594504973942E-2</v>
      </c>
      <c r="U13">
        <v>1616</v>
      </c>
      <c r="V13" s="4">
        <v>0.192</v>
      </c>
      <c r="W13" s="2">
        <f t="shared" si="6"/>
        <v>0.23448602558029369</v>
      </c>
      <c r="X13" s="2">
        <f t="shared" si="22"/>
        <v>0.33317598047063907</v>
      </c>
      <c r="Y13">
        <f t="shared" si="11"/>
        <v>1460.864</v>
      </c>
      <c r="Z13" s="2">
        <f t="shared" si="7"/>
        <v>0.30797536712458551</v>
      </c>
      <c r="AA13" s="2">
        <f t="shared" si="23"/>
        <v>0.39719108634545769</v>
      </c>
      <c r="AB13" s="2">
        <f t="shared" si="12"/>
        <v>3.5666271909047864E-2</v>
      </c>
      <c r="AC13">
        <v>1462</v>
      </c>
      <c r="AD13" s="2">
        <v>0.156</v>
      </c>
      <c r="AE13" s="2">
        <f t="shared" si="8"/>
        <v>0.3074372335386073</v>
      </c>
      <c r="AF13" s="2">
        <f t="shared" si="24"/>
        <v>0.39619636751404302</v>
      </c>
      <c r="AG13">
        <f t="shared" si="13"/>
        <v>1347.9640000000002</v>
      </c>
      <c r="AH13" s="2">
        <f t="shared" si="9"/>
        <v>0.36145712932259583</v>
      </c>
      <c r="AI13" s="2">
        <f t="shared" si="25"/>
        <v>0.4542368626688853</v>
      </c>
      <c r="AJ13" s="4">
        <f t="shared" si="14"/>
        <v>-7.1634792861589844E-2</v>
      </c>
      <c r="AK13" s="4">
        <f t="shared" si="15"/>
        <v>-2.7142931892773382E-2</v>
      </c>
      <c r="AL13" s="4">
        <f t="shared" si="16"/>
        <v>-7.7283032506790431E-2</v>
      </c>
    </row>
    <row r="14" spans="1:38" ht="18.75" customHeight="1" x14ac:dyDescent="0.2">
      <c r="A14" t="s">
        <v>35</v>
      </c>
      <c r="B14" s="12" t="s">
        <v>265</v>
      </c>
      <c r="C14" s="3"/>
      <c r="D14">
        <v>1885</v>
      </c>
      <c r="E14" s="1">
        <v>38991</v>
      </c>
      <c r="F14">
        <v>1204</v>
      </c>
      <c r="G14" s="2">
        <v>0.247</v>
      </c>
      <c r="H14" s="2">
        <f t="shared" si="0"/>
        <v>0.36127320954907161</v>
      </c>
      <c r="I14" s="2">
        <f t="shared" si="18"/>
        <v>0.45079381732508306</v>
      </c>
      <c r="J14">
        <f t="shared" si="10"/>
        <v>1055.306</v>
      </c>
      <c r="K14" s="2">
        <f t="shared" si="2"/>
        <v>0.44015596816976127</v>
      </c>
      <c r="L14" s="2">
        <f t="shared" si="19"/>
        <v>0.5186207808854354</v>
      </c>
      <c r="M14">
        <v>1088</v>
      </c>
      <c r="N14" s="2">
        <v>0.20300000000000001</v>
      </c>
      <c r="O14" s="2">
        <f t="shared" si="3"/>
        <v>0.42281167108753315</v>
      </c>
      <c r="P14" s="2">
        <f t="shared" si="20"/>
        <v>0.50156448280443267</v>
      </c>
      <c r="Q14">
        <f t="shared" si="17"/>
        <v>977.56799999999998</v>
      </c>
      <c r="R14" s="2">
        <f t="shared" si="4"/>
        <v>0.48139628647214855</v>
      </c>
      <c r="S14" s="2">
        <f t="shared" si="21"/>
        <v>0.55215568779978275</v>
      </c>
      <c r="T14" s="2">
        <f t="shared" si="5"/>
        <v>-4.124031830238728E-2</v>
      </c>
      <c r="U14">
        <v>1037</v>
      </c>
      <c r="V14" s="4">
        <v>0.251</v>
      </c>
      <c r="W14" s="2">
        <f t="shared" si="6"/>
        <v>0.44986737400530502</v>
      </c>
      <c r="X14" s="2">
        <f t="shared" si="22"/>
        <v>0.52079039547500439</v>
      </c>
      <c r="Y14">
        <f t="shared" si="11"/>
        <v>906.8565000000001</v>
      </c>
      <c r="Z14" s="2">
        <f t="shared" si="7"/>
        <v>0.51890901856763916</v>
      </c>
      <c r="AA14" s="2">
        <f t="shared" si="23"/>
        <v>0.58093120084289118</v>
      </c>
      <c r="AB14" s="2">
        <f t="shared" si="12"/>
        <v>-3.7512732095490608E-2</v>
      </c>
      <c r="AC14">
        <v>1045</v>
      </c>
      <c r="AD14" s="2">
        <v>0.27800000000000002</v>
      </c>
      <c r="AE14" s="2">
        <f t="shared" si="8"/>
        <v>0.44562334217506633</v>
      </c>
      <c r="AF14" s="2">
        <f t="shared" si="24"/>
        <v>0.51667248663911625</v>
      </c>
      <c r="AG14">
        <f t="shared" si="13"/>
        <v>899.745</v>
      </c>
      <c r="AH14" s="2">
        <f t="shared" si="9"/>
        <v>0.52268169761273209</v>
      </c>
      <c r="AI14" s="2">
        <f t="shared" si="25"/>
        <v>0.59203563898524103</v>
      </c>
      <c r="AJ14" s="4">
        <f t="shared" si="14"/>
        <v>-0.14740842940341464</v>
      </c>
      <c r="AK14" s="4">
        <f t="shared" si="15"/>
        <v>-7.9608784248256778E-2</v>
      </c>
      <c r="AL14" s="4">
        <f t="shared" si="16"/>
        <v>-7.8419242735759988E-3</v>
      </c>
    </row>
    <row r="15" spans="1:38" ht="12.75" customHeight="1" x14ac:dyDescent="0.2">
      <c r="A15" t="s">
        <v>35</v>
      </c>
      <c r="B15" s="12" t="s">
        <v>179</v>
      </c>
      <c r="C15" s="3"/>
      <c r="D15">
        <v>2061</v>
      </c>
      <c r="E15" s="1">
        <v>38961</v>
      </c>
      <c r="F15">
        <v>1357</v>
      </c>
      <c r="G15" s="2">
        <v>0.191</v>
      </c>
      <c r="H15" s="2">
        <f t="shared" si="0"/>
        <v>0.34158175642891803</v>
      </c>
      <c r="I15" s="2">
        <f>(D15-(F15/1.161))/D15</f>
        <v>0.43288695644178987</v>
      </c>
      <c r="J15">
        <f t="shared" si="10"/>
        <v>1227.4065000000001</v>
      </c>
      <c r="K15" s="2">
        <f t="shared" si="2"/>
        <v>0.40446069868995632</v>
      </c>
      <c r="L15" s="2">
        <f>(D15-(J15/1.161))/D15</f>
        <v>0.48704625210159885</v>
      </c>
      <c r="M15">
        <v>1182</v>
      </c>
      <c r="N15" s="2">
        <v>0.26400000000000001</v>
      </c>
      <c r="O15" s="2">
        <f t="shared" si="3"/>
        <v>0.42649199417758371</v>
      </c>
      <c r="P15" s="2">
        <f>((D15-(J15/1.156))/D15)</f>
        <v>0.48482759402245357</v>
      </c>
      <c r="Q15">
        <f t="shared" si="17"/>
        <v>1025.9759999999999</v>
      </c>
      <c r="R15" s="2">
        <f t="shared" si="4"/>
        <v>0.5021950509461427</v>
      </c>
      <c r="S15" s="2">
        <f>(D15-(Q15/1.156))/D15</f>
        <v>0.56937288144129994</v>
      </c>
      <c r="T15" s="2">
        <f t="shared" si="5"/>
        <v>-9.7734352256186374E-2</v>
      </c>
      <c r="U15">
        <v>1126</v>
      </c>
      <c r="V15" s="4">
        <v>0.224</v>
      </c>
      <c r="W15" s="2">
        <f t="shared" si="6"/>
        <v>0.45366327025715675</v>
      </c>
      <c r="X15" s="2">
        <f>(D15-(U15/1.153))/D15</f>
        <v>0.52616068539215677</v>
      </c>
      <c r="Y15">
        <f t="shared" si="11"/>
        <v>999.88800000000003</v>
      </c>
      <c r="Z15" s="2">
        <f t="shared" si="7"/>
        <v>0.51485298398835522</v>
      </c>
      <c r="AA15" s="2">
        <f>(D15-(Y15/1.153))/D15</f>
        <v>0.57923068862823512</v>
      </c>
      <c r="AB15" s="2">
        <f t="shared" si="12"/>
        <v>-1.2657933042212521E-2</v>
      </c>
      <c r="AC15">
        <v>1103</v>
      </c>
      <c r="AD15" s="2">
        <v>0.13800000000000001</v>
      </c>
      <c r="AE15" s="2">
        <f t="shared" si="8"/>
        <v>0.4648229015041242</v>
      </c>
      <c r="AF15" s="2">
        <f>(D15-(AC15/1.163))/D15</f>
        <v>0.539830525798903</v>
      </c>
      <c r="AG15">
        <f t="shared" si="13"/>
        <v>1026.893</v>
      </c>
      <c r="AH15" s="2">
        <f t="shared" si="9"/>
        <v>0.50175012130033958</v>
      </c>
      <c r="AI15" s="2">
        <f>(D15-(AG15/1.151))/D15</f>
        <v>0.56711565708109446</v>
      </c>
      <c r="AJ15" s="4">
        <f t="shared" si="14"/>
        <v>-0.16336356374192235</v>
      </c>
      <c r="AK15" s="4">
        <f t="shared" si="15"/>
        <v>8.93783090442878E-4</v>
      </c>
      <c r="AL15" s="4">
        <f t="shared" si="16"/>
        <v>2.7008024898788896E-2</v>
      </c>
    </row>
    <row r="16" spans="1:38" ht="12" customHeight="1" x14ac:dyDescent="0.2">
      <c r="A16" t="s">
        <v>35</v>
      </c>
      <c r="B16" s="12" t="s">
        <v>180</v>
      </c>
      <c r="C16" s="3"/>
      <c r="D16">
        <v>2089</v>
      </c>
      <c r="E16" s="1">
        <v>38991</v>
      </c>
      <c r="F16">
        <v>1308</v>
      </c>
      <c r="G16" s="2">
        <v>0.23200000000000001</v>
      </c>
      <c r="H16" s="2">
        <f t="shared" si="0"/>
        <v>0.37386309238870274</v>
      </c>
      <c r="I16" s="2">
        <f>(D16-(F16/1.163))/D16</f>
        <v>0.46161916800404362</v>
      </c>
      <c r="J16">
        <f t="shared" si="10"/>
        <v>1156.2719999999999</v>
      </c>
      <c r="K16" s="2">
        <f t="shared" si="2"/>
        <v>0.44649497367161323</v>
      </c>
      <c r="L16" s="2">
        <f>(D16-(J16/1.163))/D16</f>
        <v>0.52407134451557458</v>
      </c>
      <c r="M16">
        <v>1241</v>
      </c>
      <c r="N16" s="2">
        <v>0.26200000000000001</v>
      </c>
      <c r="O16" s="2">
        <f t="shared" si="3"/>
        <v>0.40593585447582575</v>
      </c>
      <c r="P16" s="2">
        <f>(D16-(M16/1.158))/D16</f>
        <v>0.48699123875287192</v>
      </c>
      <c r="Q16">
        <f t="shared" si="17"/>
        <v>1078.4290000000001</v>
      </c>
      <c r="R16" s="2">
        <f t="shared" si="4"/>
        <v>0.48375825753949253</v>
      </c>
      <c r="S16" s="2">
        <f>(D16-(Q16/1.158))/D16</f>
        <v>0.55419538647624578</v>
      </c>
      <c r="T16" s="2">
        <f t="shared" si="5"/>
        <v>-3.7263283867879304E-2</v>
      </c>
      <c r="U16">
        <v>1236</v>
      </c>
      <c r="V16" s="4">
        <v>0.16700000000000001</v>
      </c>
      <c r="W16" s="2">
        <f t="shared" si="6"/>
        <v>0.40832934418382</v>
      </c>
      <c r="X16" s="2">
        <f>(D16-(U16/1.148))/D16</f>
        <v>0.48460744266883266</v>
      </c>
      <c r="Y16">
        <f t="shared" si="11"/>
        <v>1132.7939999999999</v>
      </c>
      <c r="Z16" s="2">
        <f t="shared" si="7"/>
        <v>0.45773384394447109</v>
      </c>
      <c r="AA16" s="2">
        <f>(D16-(Y16/1.148))/D16</f>
        <v>0.52764272120598521</v>
      </c>
      <c r="AB16" s="2">
        <f t="shared" si="12"/>
        <v>2.6024413595021445E-2</v>
      </c>
      <c r="AC16">
        <v>1238</v>
      </c>
      <c r="AD16" s="2">
        <v>9.0999999999999998E-2</v>
      </c>
      <c r="AE16" s="2">
        <f t="shared" si="8"/>
        <v>0.40737194830062229</v>
      </c>
      <c r="AF16" s="2">
        <f>(D16-(AC16/1.147))/D16</f>
        <v>0.48332340741117896</v>
      </c>
      <c r="AG16">
        <f t="shared" si="13"/>
        <v>1181.671</v>
      </c>
      <c r="AH16" s="2">
        <f t="shared" si="9"/>
        <v>0.43433652465294398</v>
      </c>
      <c r="AI16" s="2">
        <f>(D16-(AG16/1.17))/D16</f>
        <v>0.5165269441478153</v>
      </c>
      <c r="AJ16" s="4">
        <f t="shared" si="14"/>
        <v>2.1966284749609145E-2</v>
      </c>
      <c r="AK16" s="4">
        <f t="shared" si="15"/>
        <v>9.5733701523234072E-2</v>
      </c>
      <c r="AL16" s="4">
        <f t="shared" si="16"/>
        <v>4.314729774345568E-2</v>
      </c>
    </row>
    <row r="17" spans="1:38" ht="12.75" customHeight="1" x14ac:dyDescent="0.2">
      <c r="A17" t="s">
        <v>35</v>
      </c>
      <c r="B17" s="12" t="s">
        <v>181</v>
      </c>
      <c r="C17" s="3"/>
      <c r="D17">
        <v>1921</v>
      </c>
      <c r="E17" s="1">
        <v>38961</v>
      </c>
      <c r="F17">
        <v>1268</v>
      </c>
      <c r="G17" s="2">
        <v>0.224</v>
      </c>
      <c r="H17" s="2">
        <f t="shared" si="0"/>
        <v>0.33992712129099428</v>
      </c>
      <c r="I17" s="2">
        <f>(D17-(F17/1.161))/D17</f>
        <v>0.43146177544443948</v>
      </c>
      <c r="J17">
        <f t="shared" si="10"/>
        <v>1125.9839999999999</v>
      </c>
      <c r="K17" s="2">
        <f t="shared" si="2"/>
        <v>0.41385528370640295</v>
      </c>
      <c r="L17" s="2">
        <f>(D17-(J17/1.161))/D17</f>
        <v>0.49513805659466231</v>
      </c>
      <c r="M17">
        <v>1254</v>
      </c>
      <c r="N17" s="2">
        <v>0.246</v>
      </c>
      <c r="O17" s="2">
        <f t="shared" si="3"/>
        <v>0.34721499219156687</v>
      </c>
      <c r="P17" s="2">
        <f>((D17-(J17/1.156))/D17)</f>
        <v>0.49295439766989874</v>
      </c>
      <c r="Q17">
        <f t="shared" si="17"/>
        <v>1099.758</v>
      </c>
      <c r="R17" s="2">
        <f t="shared" si="4"/>
        <v>0.42750754815200415</v>
      </c>
      <c r="S17" s="2">
        <f>(D17-(Q17/1.156))/D17</f>
        <v>0.5047643150103841</v>
      </c>
      <c r="T17" s="2">
        <f t="shared" si="5"/>
        <v>-1.3652264445601192E-2</v>
      </c>
      <c r="U17">
        <v>1271</v>
      </c>
      <c r="V17" s="4">
        <v>0.183</v>
      </c>
      <c r="W17" s="2">
        <f t="shared" si="6"/>
        <v>0.33836543466944302</v>
      </c>
      <c r="X17" s="2">
        <f>(D17-(U17/1.153))/D17</f>
        <v>0.42616256259275193</v>
      </c>
      <c r="Y17">
        <f t="shared" si="11"/>
        <v>1154.7035000000001</v>
      </c>
      <c r="Z17" s="2">
        <f t="shared" si="7"/>
        <v>0.39890499739718893</v>
      </c>
      <c r="AA17" s="2">
        <f>(D17-(Y17/1.153))/D17</f>
        <v>0.47866868811551511</v>
      </c>
      <c r="AB17" s="2">
        <f t="shared" si="12"/>
        <v>2.8602550754815215E-2</v>
      </c>
      <c r="AC17">
        <v>1270</v>
      </c>
      <c r="AD17" s="2">
        <v>0.14899999999999999</v>
      </c>
      <c r="AE17" s="2">
        <f t="shared" si="8"/>
        <v>0.33888599687662674</v>
      </c>
      <c r="AF17" s="2">
        <f>(D17-(AC17/1.163))/D17</f>
        <v>0.43154427934361717</v>
      </c>
      <c r="AG17">
        <f t="shared" si="13"/>
        <v>1175.385</v>
      </c>
      <c r="AH17" s="2">
        <f t="shared" si="9"/>
        <v>0.38813899010931807</v>
      </c>
      <c r="AI17" s="2">
        <f>(D17-(AG17/1.151))/D17</f>
        <v>0.4684092007900244</v>
      </c>
      <c r="AJ17" s="4">
        <f t="shared" si="14"/>
        <v>4.3873625202489511E-2</v>
      </c>
      <c r="AK17" s="4">
        <f t="shared" si="15"/>
        <v>6.8766946910138266E-2</v>
      </c>
      <c r="AL17" s="4">
        <f t="shared" si="16"/>
        <v>1.7910658450416086E-2</v>
      </c>
    </row>
    <row r="18" spans="1:38" ht="12.75" customHeight="1" x14ac:dyDescent="0.2">
      <c r="A18" t="s">
        <v>51</v>
      </c>
      <c r="D18">
        <v>2261</v>
      </c>
      <c r="E18" s="1">
        <v>38961</v>
      </c>
      <c r="F18">
        <v>1401</v>
      </c>
      <c r="G18" s="2">
        <v>0.27400000000000002</v>
      </c>
      <c r="H18" s="2">
        <f t="shared" si="0"/>
        <v>0.38036267138434321</v>
      </c>
      <c r="I18" s="2">
        <f>(D18-(F18/1.161))/D18</f>
        <v>0.46628998396584254</v>
      </c>
      <c r="J18">
        <f t="shared" si="10"/>
        <v>1209.0629999999999</v>
      </c>
      <c r="K18" s="2">
        <f t="shared" si="2"/>
        <v>0.46525298540468824</v>
      </c>
      <c r="L18" s="2">
        <f>(D18-(J18/1.161))/D18</f>
        <v>0.53940825616252219</v>
      </c>
      <c r="M18">
        <v>1266</v>
      </c>
      <c r="N18" s="2">
        <v>0.251</v>
      </c>
      <c r="O18" s="2">
        <f t="shared" si="3"/>
        <v>0.44007076514816451</v>
      </c>
      <c r="P18" s="2">
        <f>((D18-(J18/1.156))/D18)</f>
        <v>0.53741607733969565</v>
      </c>
      <c r="Q18">
        <f t="shared" si="17"/>
        <v>1107.117</v>
      </c>
      <c r="R18" s="2">
        <f t="shared" si="4"/>
        <v>0.51034188412206993</v>
      </c>
      <c r="S18" s="2">
        <f>(D18-(Q18/1.156))/D18</f>
        <v>0.57642031498448953</v>
      </c>
      <c r="T18" s="2">
        <f t="shared" si="5"/>
        <v>-4.5088898717381698E-2</v>
      </c>
      <c r="U18">
        <v>1247</v>
      </c>
      <c r="V18" s="4">
        <v>0.23400000000000001</v>
      </c>
      <c r="W18" s="2">
        <f t="shared" si="6"/>
        <v>0.44847412649270235</v>
      </c>
      <c r="X18" s="2">
        <f>(D18-(U18/1.153))/D18</f>
        <v>0.52166012705351461</v>
      </c>
      <c r="Y18">
        <f t="shared" si="11"/>
        <v>1101.1010000000001</v>
      </c>
      <c r="Z18" s="2">
        <f t="shared" si="7"/>
        <v>0.51300265369305609</v>
      </c>
      <c r="AA18" s="2">
        <f>(D18-(Y18/1.153))/D18</f>
        <v>0.57762589218825344</v>
      </c>
      <c r="AB18" s="2">
        <f t="shared" si="12"/>
        <v>-2.6607695709861545E-3</v>
      </c>
      <c r="AC18">
        <v>1224</v>
      </c>
      <c r="AD18" s="2">
        <v>0.22700000000000001</v>
      </c>
      <c r="AE18" s="2">
        <f t="shared" si="8"/>
        <v>0.45864661654135336</v>
      </c>
      <c r="AF18" s="2">
        <f>(D18-(AC18/1.163))/D18</f>
        <v>0.53451987664776723</v>
      </c>
      <c r="AG18">
        <f t="shared" si="13"/>
        <v>1085.076</v>
      </c>
      <c r="AH18" s="2">
        <f t="shared" si="9"/>
        <v>0.52009022556390971</v>
      </c>
      <c r="AI18" s="2">
        <f>(D18-(AG18/1.151))/D18</f>
        <v>0.58304971812676787</v>
      </c>
      <c r="AJ18" s="4">
        <f t="shared" si="14"/>
        <v>-0.10254800618330034</v>
      </c>
      <c r="AK18" s="4">
        <f t="shared" si="15"/>
        <v>-1.9908464958987845E-2</v>
      </c>
      <c r="AL18" s="4">
        <f t="shared" si="16"/>
        <v>-1.4553614972650144E-2</v>
      </c>
    </row>
    <row r="19" spans="1:38" ht="12.75" customHeight="1" x14ac:dyDescent="0.2">
      <c r="A19" t="s">
        <v>51</v>
      </c>
      <c r="B19" s="11" t="s">
        <v>51</v>
      </c>
      <c r="D19">
        <v>2541</v>
      </c>
      <c r="E19" s="1">
        <v>38961</v>
      </c>
      <c r="F19">
        <v>1570</v>
      </c>
      <c r="G19" s="2">
        <v>0.27600000000000002</v>
      </c>
      <c r="H19" s="2">
        <f t="shared" si="0"/>
        <v>0.38213301849665487</v>
      </c>
      <c r="I19" s="2">
        <f>(D19-(F19/1.161))/D19</f>
        <v>0.46781483074647279</v>
      </c>
      <c r="J19">
        <f t="shared" si="10"/>
        <v>1353.34</v>
      </c>
      <c r="K19" s="2">
        <f t="shared" si="2"/>
        <v>0.4673986619441165</v>
      </c>
      <c r="L19" s="2">
        <f>(D19-(J19/1.161))/D19</f>
        <v>0.54125638410345955</v>
      </c>
      <c r="M19">
        <v>1419</v>
      </c>
      <c r="N19" s="2">
        <v>0.23300000000000001</v>
      </c>
      <c r="O19" s="2">
        <f t="shared" si="3"/>
        <v>0.44155844155844154</v>
      </c>
      <c r="P19" s="2">
        <f>((D19-(J19/1.156))/D19)</f>
        <v>0.53927219891359557</v>
      </c>
      <c r="Q19">
        <f t="shared" si="17"/>
        <v>1253.6865</v>
      </c>
      <c r="R19" s="2">
        <f t="shared" si="4"/>
        <v>0.50661688311688313</v>
      </c>
      <c r="S19" s="2">
        <f>(D19-(Q19/1.156))/D19</f>
        <v>0.5731979957758504</v>
      </c>
      <c r="T19" s="2">
        <f t="shared" si="5"/>
        <v>-3.9218221172766632E-2</v>
      </c>
      <c r="U19">
        <v>1372</v>
      </c>
      <c r="V19" s="4">
        <v>0.21</v>
      </c>
      <c r="W19" s="2">
        <f t="shared" si="6"/>
        <v>0.46005509641873277</v>
      </c>
      <c r="X19" s="2">
        <f>(D19-(U19/1.153))/D19</f>
        <v>0.53170433340740053</v>
      </c>
      <c r="Y19">
        <f t="shared" si="11"/>
        <v>1227.94</v>
      </c>
      <c r="Z19" s="2">
        <f t="shared" si="7"/>
        <v>0.51674931129476587</v>
      </c>
      <c r="AA19" s="2">
        <f>(D19-(Y19/1.153))/D19</f>
        <v>0.58087537839962344</v>
      </c>
      <c r="AB19" s="2">
        <f t="shared" si="12"/>
        <v>-1.0132428177882735E-2</v>
      </c>
      <c r="AC19">
        <v>1305</v>
      </c>
      <c r="AD19" s="2">
        <v>0.20300000000000001</v>
      </c>
      <c r="AE19" s="2">
        <f t="shared" si="8"/>
        <v>0.48642266824085006</v>
      </c>
      <c r="AF19" s="2">
        <f>(D19-(AC19/1.163))/D19</f>
        <v>0.55840298215034401</v>
      </c>
      <c r="AG19">
        <f t="shared" si="13"/>
        <v>1172.5425</v>
      </c>
      <c r="AH19" s="2">
        <f t="shared" si="9"/>
        <v>0.53855076741440377</v>
      </c>
      <c r="AI19" s="2">
        <f>(D19-(AG19/1.151))/D19</f>
        <v>0.59908841651989908</v>
      </c>
      <c r="AJ19" s="4">
        <f t="shared" si="14"/>
        <v>-0.1335935537263363</v>
      </c>
      <c r="AK19" s="4">
        <f t="shared" si="15"/>
        <v>-6.472431505005434E-2</v>
      </c>
      <c r="AL19" s="4">
        <f t="shared" si="16"/>
        <v>-4.5114174959688523E-2</v>
      </c>
    </row>
    <row r="20" spans="1:38" ht="15" customHeight="1" x14ac:dyDescent="0.2">
      <c r="A20" t="s">
        <v>51</v>
      </c>
      <c r="B20" s="11" t="s">
        <v>62</v>
      </c>
      <c r="D20">
        <v>1953</v>
      </c>
      <c r="E20" s="1">
        <v>38991</v>
      </c>
      <c r="F20">
        <v>1326</v>
      </c>
      <c r="G20" s="2">
        <v>0.434</v>
      </c>
      <c r="H20" s="2">
        <f t="shared" si="0"/>
        <v>0.32104454685099848</v>
      </c>
      <c r="I20" s="2">
        <f>(D20-(F20/1.163))/D20</f>
        <v>0.41620339368099613</v>
      </c>
      <c r="J20">
        <f t="shared" si="10"/>
        <v>1038.258</v>
      </c>
      <c r="K20" s="2">
        <f t="shared" si="2"/>
        <v>0.4683778801843318</v>
      </c>
      <c r="L20" s="2">
        <f>(D20-(J20/1.163))/D20</f>
        <v>0.54288725725221998</v>
      </c>
      <c r="M20">
        <v>1195</v>
      </c>
      <c r="N20" s="2">
        <v>0.21</v>
      </c>
      <c r="O20" s="2">
        <f t="shared" si="3"/>
        <v>0.38812083973374295</v>
      </c>
      <c r="P20" s="2">
        <f>(D20-(M20/1.158))/D20</f>
        <v>0.47160694277525295</v>
      </c>
      <c r="Q20">
        <f t="shared" si="17"/>
        <v>1069.5250000000001</v>
      </c>
      <c r="R20" s="2">
        <f t="shared" si="4"/>
        <v>0.4523681515616999</v>
      </c>
      <c r="S20" s="2">
        <f>(D20-(Q20/1.158))/D20</f>
        <v>0.52708821378385129</v>
      </c>
      <c r="T20" s="2">
        <f t="shared" si="5"/>
        <v>1.6009728622631891E-2</v>
      </c>
      <c r="U20">
        <v>1137</v>
      </c>
      <c r="V20" s="4">
        <v>0.184</v>
      </c>
      <c r="W20" s="2">
        <f t="shared" si="6"/>
        <v>0.41781874039938555</v>
      </c>
      <c r="X20" s="2">
        <f>(D20-(U20/1.148))/D20</f>
        <v>0.49287346724685149</v>
      </c>
      <c r="Y20">
        <f t="shared" si="11"/>
        <v>1032.396</v>
      </c>
      <c r="Z20" s="2">
        <f t="shared" si="7"/>
        <v>0.47137941628264213</v>
      </c>
      <c r="AA20" s="2">
        <f>(D20-(Y20/1.148))/D20</f>
        <v>0.53952910826014122</v>
      </c>
      <c r="AB20" s="2">
        <f t="shared" si="12"/>
        <v>-1.9011264720942223E-2</v>
      </c>
      <c r="AC20">
        <v>1336</v>
      </c>
      <c r="AD20" s="2">
        <v>0.10100000000000001</v>
      </c>
      <c r="AE20" s="2">
        <f t="shared" si="8"/>
        <v>0.31592421915002561</v>
      </c>
      <c r="AF20" s="2">
        <f>(D20-(AC20/1.147))/D20</f>
        <v>0.40359565749784271</v>
      </c>
      <c r="AG20">
        <f t="shared" si="13"/>
        <v>1268.5319999999999</v>
      </c>
      <c r="AH20" s="2">
        <f t="shared" si="9"/>
        <v>0.35047004608294935</v>
      </c>
      <c r="AI20" s="2">
        <f>(D20-(AG20/1.17))/D20</f>
        <v>0.44484619323329</v>
      </c>
      <c r="AJ20" s="4">
        <f t="shared" si="14"/>
        <v>0.22178880393890538</v>
      </c>
      <c r="AK20" s="4">
        <f t="shared" si="15"/>
        <v>0.18607045183609552</v>
      </c>
      <c r="AL20" s="4">
        <f t="shared" si="16"/>
        <v>0.22872618646333395</v>
      </c>
    </row>
    <row r="21" spans="1:38" ht="12.75" customHeight="1" x14ac:dyDescent="0.2">
      <c r="A21" t="s">
        <v>51</v>
      </c>
      <c r="B21" s="11" t="s">
        <v>63</v>
      </c>
      <c r="D21">
        <v>2321</v>
      </c>
      <c r="E21" s="1">
        <v>38961</v>
      </c>
      <c r="F21">
        <v>1415</v>
      </c>
      <c r="G21" s="2">
        <v>0.24099999999999999</v>
      </c>
      <c r="H21" s="2">
        <f t="shared" si="0"/>
        <v>0.3903489875053856</v>
      </c>
      <c r="I21" s="2">
        <f>(D21-(F21/1.161))/D21</f>
        <v>0.47489146210627531</v>
      </c>
      <c r="J21">
        <f t="shared" si="10"/>
        <v>1244.4924999999998</v>
      </c>
      <c r="K21" s="2">
        <f t="shared" si="2"/>
        <v>0.46381193451098673</v>
      </c>
      <c r="L21" s="2">
        <f>(D21-(J21/1.161))/D21</f>
        <v>0.53816704092246914</v>
      </c>
      <c r="M21">
        <v>1293</v>
      </c>
      <c r="N21" s="2">
        <v>0.26400000000000001</v>
      </c>
      <c r="O21" s="2">
        <f t="shared" si="3"/>
        <v>0.44291253769926758</v>
      </c>
      <c r="P21" s="2">
        <f>((D21-(J21/1.156))/D21)</f>
        <v>0.5361694935216148</v>
      </c>
      <c r="Q21">
        <f t="shared" si="17"/>
        <v>1122.3240000000001</v>
      </c>
      <c r="R21" s="2">
        <f t="shared" si="4"/>
        <v>0.51644808272296416</v>
      </c>
      <c r="S21" s="2">
        <f>(D21-(Q21/1.156))/D21</f>
        <v>0.58170249370498628</v>
      </c>
      <c r="T21" s="2">
        <f t="shared" si="5"/>
        <v>-5.2636148211977429E-2</v>
      </c>
      <c r="U21">
        <v>1250</v>
      </c>
      <c r="V21" s="4">
        <v>0.21099999999999999</v>
      </c>
      <c r="W21" s="2">
        <f t="shared" si="6"/>
        <v>0.46143903489875054</v>
      </c>
      <c r="X21" s="2">
        <f>(D21-(U21/1.153))/D21</f>
        <v>0.53290462697202989</v>
      </c>
      <c r="Y21">
        <f t="shared" si="11"/>
        <v>1118.125</v>
      </c>
      <c r="Z21" s="2">
        <f t="shared" si="7"/>
        <v>0.51825721671693237</v>
      </c>
      <c r="AA21" s="2">
        <f>(D21-(Y21/1.153))/D21</f>
        <v>0.58218318882648079</v>
      </c>
      <c r="AB21" s="2">
        <f t="shared" si="12"/>
        <v>-1.8091339939682038E-3</v>
      </c>
      <c r="AC21">
        <v>1207</v>
      </c>
      <c r="AD21" s="2">
        <v>0.189</v>
      </c>
      <c r="AE21" s="2">
        <f t="shared" si="8"/>
        <v>0.4799655320982335</v>
      </c>
      <c r="AF21" s="2">
        <f>(D21-(AC21/1.163))/D21</f>
        <v>0.55285084445247934</v>
      </c>
      <c r="AG21">
        <f t="shared" si="13"/>
        <v>1092.9385</v>
      </c>
      <c r="AH21" s="2">
        <f t="shared" si="9"/>
        <v>0.52910878931495042</v>
      </c>
      <c r="AI21" s="2">
        <f>(D21-(AG21/1.151))/D21</f>
        <v>0.5908851340703305</v>
      </c>
      <c r="AJ21" s="4">
        <f t="shared" si="14"/>
        <v>-0.12177976162974034</v>
      </c>
      <c r="AK21" s="4">
        <f t="shared" si="15"/>
        <v>-2.6182724418260774E-2</v>
      </c>
      <c r="AL21" s="4">
        <f t="shared" si="16"/>
        <v>-2.2525656791503552E-2</v>
      </c>
    </row>
    <row r="22" spans="1:38" ht="12.75" customHeight="1" x14ac:dyDescent="0.2">
      <c r="A22" t="s">
        <v>6</v>
      </c>
      <c r="D22">
        <v>2595</v>
      </c>
      <c r="E22" s="1">
        <v>38961</v>
      </c>
      <c r="F22">
        <v>1811</v>
      </c>
      <c r="G22" s="2">
        <v>0.24299999999999999</v>
      </c>
      <c r="H22" s="2">
        <f t="shared" si="0"/>
        <v>0.30211946050096339</v>
      </c>
      <c r="I22" s="2">
        <f>(D22-(F22/1.161))/D22</f>
        <v>0.39889703746853011</v>
      </c>
      <c r="J22">
        <f t="shared" si="10"/>
        <v>1590.9635000000001</v>
      </c>
      <c r="K22" s="2">
        <f t="shared" si="2"/>
        <v>0.38691194605009632</v>
      </c>
      <c r="L22" s="2">
        <f>(D22-(J22/1.161))/D22</f>
        <v>0.47193104741610359</v>
      </c>
      <c r="M22">
        <v>1679</v>
      </c>
      <c r="N22" s="2">
        <v>0.24299999999999999</v>
      </c>
      <c r="O22" s="2">
        <f t="shared" si="3"/>
        <v>0.35298651252408481</v>
      </c>
      <c r="P22" s="2">
        <f>((D22-(J22/1.156))/D22)</f>
        <v>0.46964701215406257</v>
      </c>
      <c r="Q22">
        <f t="shared" si="17"/>
        <v>1475.0015000000001</v>
      </c>
      <c r="R22" s="2">
        <f t="shared" si="4"/>
        <v>0.43159865125240843</v>
      </c>
      <c r="S22" s="2">
        <f>(D22-(Q22/1.156))/D22</f>
        <v>0.50830333153322527</v>
      </c>
      <c r="T22" s="2">
        <f t="shared" si="5"/>
        <v>-4.4686705202312105E-2</v>
      </c>
      <c r="U22">
        <v>1624</v>
      </c>
      <c r="V22" s="4">
        <v>0.189</v>
      </c>
      <c r="W22" s="2">
        <f t="shared" si="6"/>
        <v>0.37418111753371869</v>
      </c>
      <c r="X22" s="2">
        <f>(D22-(U22/1.153))/D22</f>
        <v>0.4572256006363562</v>
      </c>
      <c r="Y22">
        <f t="shared" si="11"/>
        <v>1470.5319999999999</v>
      </c>
      <c r="Z22" s="2">
        <f t="shared" si="7"/>
        <v>0.4333210019267823</v>
      </c>
      <c r="AA22" s="2">
        <f>(D22-(Y22/1.153))/D22</f>
        <v>0.50851778137622061</v>
      </c>
      <c r="AB22" s="2">
        <f t="shared" si="12"/>
        <v>-1.7223506743738737E-3</v>
      </c>
      <c r="AC22">
        <v>1582</v>
      </c>
      <c r="AD22" s="2">
        <v>0.19900000000000001</v>
      </c>
      <c r="AE22" s="2">
        <f t="shared" si="8"/>
        <v>0.39036608863198458</v>
      </c>
      <c r="AF22" s="2">
        <f>(D22-(AC22/1.163))/D22</f>
        <v>0.47580919056920429</v>
      </c>
      <c r="AG22">
        <f t="shared" si="13"/>
        <v>1424.5909999999999</v>
      </c>
      <c r="AH22" s="2">
        <f t="shared" si="9"/>
        <v>0.45102466281310216</v>
      </c>
      <c r="AI22" s="2">
        <f>(D22-(AG22/1.151))/D22</f>
        <v>0.5230448851547369</v>
      </c>
      <c r="AJ22" s="4">
        <f t="shared" si="14"/>
        <v>-0.10457342358891343</v>
      </c>
      <c r="AK22" s="4">
        <f t="shared" si="15"/>
        <v>-3.4176575413652377E-2</v>
      </c>
      <c r="AL22" s="4">
        <f t="shared" si="16"/>
        <v>-3.1241074658694881E-2</v>
      </c>
    </row>
    <row r="23" spans="1:38" ht="12.75" customHeight="1" x14ac:dyDescent="0.2">
      <c r="A23" t="s">
        <v>6</v>
      </c>
      <c r="B23" s="11" t="s">
        <v>42</v>
      </c>
      <c r="D23">
        <v>2757</v>
      </c>
      <c r="E23" s="1">
        <v>38961</v>
      </c>
      <c r="F23">
        <v>1919</v>
      </c>
      <c r="G23" s="2">
        <v>0.28299999999999997</v>
      </c>
      <c r="H23" s="2">
        <f t="shared" si="0"/>
        <v>0.30395357272397533</v>
      </c>
      <c r="I23" s="2">
        <f>(D23-(F23/1.161))/D23</f>
        <v>0.40047680682512954</v>
      </c>
      <c r="J23">
        <f t="shared" si="10"/>
        <v>1647.4615000000001</v>
      </c>
      <c r="K23" s="2">
        <f t="shared" si="2"/>
        <v>0.4024441421835328</v>
      </c>
      <c r="L23" s="2">
        <f>(D23-(J23/1.161))/D23</f>
        <v>0.48530933865937365</v>
      </c>
      <c r="M23">
        <v>1741</v>
      </c>
      <c r="N23" s="2">
        <v>0.26</v>
      </c>
      <c r="O23" s="2">
        <f t="shared" si="3"/>
        <v>0.36851650344577441</v>
      </c>
      <c r="P23" s="2">
        <f>((D23-(J23/1.156))/D23)</f>
        <v>0.48308316797883455</v>
      </c>
      <c r="Q23">
        <f t="shared" si="17"/>
        <v>1514.67</v>
      </c>
      <c r="R23" s="2">
        <f t="shared" si="4"/>
        <v>0.4506093579978237</v>
      </c>
      <c r="S23" s="2">
        <f>(D23-(Q23/1.156))/D23</f>
        <v>0.52474857958289245</v>
      </c>
      <c r="T23" s="2">
        <f t="shared" si="5"/>
        <v>-4.8165215814290896E-2</v>
      </c>
      <c r="U23">
        <v>1673</v>
      </c>
      <c r="V23" s="4">
        <v>0.14199999999999999</v>
      </c>
      <c r="W23" s="2">
        <f t="shared" si="6"/>
        <v>0.39318099383387739</v>
      </c>
      <c r="X23" s="2">
        <f>(D23-(U23/1.153))/D23</f>
        <v>0.47370424443527964</v>
      </c>
      <c r="Y23">
        <f t="shared" si="11"/>
        <v>1554.2170000000001</v>
      </c>
      <c r="Z23" s="2">
        <f t="shared" si="7"/>
        <v>0.4362651432716721</v>
      </c>
      <c r="AA23" s="2">
        <f>(D23-(Y23/1.153))/D23</f>
        <v>0.51107124308037477</v>
      </c>
      <c r="AB23" s="2">
        <f t="shared" si="12"/>
        <v>1.4344214726151605E-2</v>
      </c>
      <c r="AC23">
        <v>1624</v>
      </c>
      <c r="AD23" s="2">
        <v>0.183</v>
      </c>
      <c r="AE23" s="2">
        <f t="shared" si="8"/>
        <v>0.41095393543706926</v>
      </c>
      <c r="AF23" s="2">
        <f>(D23-(AC23/1.163))/D23</f>
        <v>0.49351155239644828</v>
      </c>
      <c r="AG23">
        <f t="shared" si="13"/>
        <v>1475.404</v>
      </c>
      <c r="AH23" s="2">
        <f t="shared" si="9"/>
        <v>0.46485165034457743</v>
      </c>
      <c r="AI23" s="2">
        <f>(D23-(AG23/1.151))/D23</f>
        <v>0.53505790646792128</v>
      </c>
      <c r="AJ23" s="4">
        <f t="shared" si="14"/>
        <v>-0.1044379489293074</v>
      </c>
      <c r="AK23" s="4">
        <f t="shared" si="15"/>
        <v>-2.5923798583189852E-2</v>
      </c>
      <c r="AL23" s="4">
        <f t="shared" si="16"/>
        <v>-5.0709135210848931E-2</v>
      </c>
    </row>
    <row r="24" spans="1:38" ht="15" customHeight="1" x14ac:dyDescent="0.2">
      <c r="A24" t="s">
        <v>6</v>
      </c>
      <c r="B24" s="12" t="s">
        <v>266</v>
      </c>
      <c r="C24" s="3"/>
      <c r="D24">
        <v>3089</v>
      </c>
      <c r="E24" s="1">
        <v>38991</v>
      </c>
      <c r="F24">
        <v>2007</v>
      </c>
      <c r="G24" s="2">
        <v>0.24299999999999999</v>
      </c>
      <c r="H24" s="2">
        <f t="shared" si="0"/>
        <v>0.35027516995791519</v>
      </c>
      <c r="I24" s="2">
        <f>(D24-(F24/1.163))/D24</f>
        <v>0.44133720546682309</v>
      </c>
      <c r="J24">
        <f t="shared" si="10"/>
        <v>1763.1495000000002</v>
      </c>
      <c r="K24" s="2">
        <f t="shared" si="2"/>
        <v>0.42921673680802841</v>
      </c>
      <c r="L24" s="2">
        <f>(D24-(J24/1.163))/D24</f>
        <v>0.50921473500260406</v>
      </c>
      <c r="M24">
        <v>1847</v>
      </c>
      <c r="N24" s="2">
        <v>0.21</v>
      </c>
      <c r="O24" s="2">
        <f t="shared" si="3"/>
        <v>0.4020718679184202</v>
      </c>
      <c r="P24" s="2">
        <f>(D24-(M24/1.158))/D24</f>
        <v>0.48365446279656316</v>
      </c>
      <c r="Q24">
        <f t="shared" si="17"/>
        <v>1653.0650000000001</v>
      </c>
      <c r="R24" s="2">
        <f t="shared" si="4"/>
        <v>0.46485432178698605</v>
      </c>
      <c r="S24" s="2">
        <f>(D24-(Q24/1.158))/D24</f>
        <v>0.53787074420292402</v>
      </c>
      <c r="T24" s="2">
        <f t="shared" si="5"/>
        <v>-3.5637584978957637E-2</v>
      </c>
      <c r="U24">
        <v>1738</v>
      </c>
      <c r="V24" s="4">
        <v>0.14199999999999999</v>
      </c>
      <c r="W24" s="2">
        <f t="shared" si="6"/>
        <v>0.43735836840401426</v>
      </c>
      <c r="X24" s="2">
        <f>(D24-(U24/1.148))/D24</f>
        <v>0.50989404913241654</v>
      </c>
      <c r="Y24">
        <f t="shared" si="11"/>
        <v>1614.6020000000001</v>
      </c>
      <c r="Z24" s="2">
        <f t="shared" si="7"/>
        <v>0.47730592424732921</v>
      </c>
      <c r="AA24" s="2">
        <f>(D24-(Y24/1.148))/D24</f>
        <v>0.54469157164401494</v>
      </c>
      <c r="AB24" s="2">
        <f t="shared" si="12"/>
        <v>-1.2451602460343159E-2</v>
      </c>
      <c r="AC24">
        <v>1709</v>
      </c>
      <c r="AD24" s="2">
        <v>0.21</v>
      </c>
      <c r="AE24" s="2">
        <f t="shared" si="8"/>
        <v>0.44674651990935577</v>
      </c>
      <c r="AF24" s="2">
        <f>(D24-(AC24/1.147))/D24</f>
        <v>0.51765171744494842</v>
      </c>
      <c r="AG24">
        <f t="shared" si="13"/>
        <v>1529.5550000000001</v>
      </c>
      <c r="AH24" s="2">
        <f t="shared" si="9"/>
        <v>0.50483813531887345</v>
      </c>
      <c r="AI24" s="2">
        <f>(D24-(AG24/1.17))/D24</f>
        <v>0.57678473104177208</v>
      </c>
      <c r="AJ24" s="4">
        <f t="shared" si="14"/>
        <v>-0.13248706363243745</v>
      </c>
      <c r="AK24" s="4">
        <f t="shared" si="15"/>
        <v>-7.4715755278830648E-2</v>
      </c>
      <c r="AL24" s="4">
        <f t="shared" si="16"/>
        <v>-5.2673661992243388E-2</v>
      </c>
    </row>
    <row r="25" spans="1:38" ht="18" customHeight="1" x14ac:dyDescent="0.2">
      <c r="A25" t="s">
        <v>6</v>
      </c>
      <c r="B25" s="12" t="s">
        <v>267</v>
      </c>
      <c r="C25" s="3"/>
      <c r="D25">
        <v>1846</v>
      </c>
      <c r="E25" s="1">
        <v>38991</v>
      </c>
      <c r="F25">
        <v>1638</v>
      </c>
      <c r="G25" s="2">
        <v>0.24299999999999999</v>
      </c>
      <c r="H25" s="2">
        <f t="shared" si="0"/>
        <v>0.11267605633802817</v>
      </c>
      <c r="I25" s="2">
        <f>(D25-(F25/1.163))/D25</f>
        <v>0.23703874147723838</v>
      </c>
      <c r="J25">
        <f t="shared" si="10"/>
        <v>1438.9830000000002</v>
      </c>
      <c r="K25" s="2">
        <f t="shared" si="2"/>
        <v>0.22048591549295765</v>
      </c>
      <c r="L25" s="2">
        <f>(D25-(J25/1.163))/D25</f>
        <v>0.32973853438775375</v>
      </c>
      <c r="M25">
        <v>1628</v>
      </c>
      <c r="N25" s="2">
        <v>0.19800000000000001</v>
      </c>
      <c r="O25" s="2">
        <f t="shared" si="3"/>
        <v>0.1180931744312026</v>
      </c>
      <c r="P25" s="2">
        <f>(D25-(M25/1.158))/D25</f>
        <v>0.23842243042418185</v>
      </c>
      <c r="Q25">
        <f t="shared" si="17"/>
        <v>1466.828</v>
      </c>
      <c r="R25" s="2">
        <f t="shared" si="4"/>
        <v>0.20540195016251356</v>
      </c>
      <c r="S25" s="2">
        <f>(D25-(Q25/1.158))/D25</f>
        <v>0.31381860981218779</v>
      </c>
      <c r="T25" s="2">
        <f t="shared" si="5"/>
        <v>1.5083965330444093E-2</v>
      </c>
      <c r="U25">
        <v>1572</v>
      </c>
      <c r="V25" s="4">
        <v>0.26200000000000001</v>
      </c>
      <c r="W25" s="2">
        <f t="shared" si="6"/>
        <v>0.14842903575297942</v>
      </c>
      <c r="X25" s="2">
        <f>(D25-(U25/1.148))/D25</f>
        <v>0.2582134457778566</v>
      </c>
      <c r="Y25">
        <f t="shared" si="11"/>
        <v>1366.068</v>
      </c>
      <c r="Z25" s="2">
        <f t="shared" si="7"/>
        <v>0.25998483206933914</v>
      </c>
      <c r="AA25" s="2">
        <f>(D25-(Y25/1.148))/D25</f>
        <v>0.3553874843809573</v>
      </c>
      <c r="AB25" s="2">
        <f t="shared" si="12"/>
        <v>-5.4582881906825587E-2</v>
      </c>
      <c r="AC25">
        <v>1520</v>
      </c>
      <c r="AD25" s="2">
        <v>0.29099999999999998</v>
      </c>
      <c r="AE25" s="2">
        <f t="shared" si="8"/>
        <v>0.17659804983748645</v>
      </c>
      <c r="AF25" s="2">
        <f>(D25-(AC25/1.147))/D25</f>
        <v>0.28212558835003176</v>
      </c>
      <c r="AG25">
        <f t="shared" si="13"/>
        <v>1298.8400000000001</v>
      </c>
      <c r="AH25" s="2">
        <f t="shared" si="9"/>
        <v>0.29640303358613213</v>
      </c>
      <c r="AI25" s="2">
        <f>(D25-(AG25/1.17))/D25</f>
        <v>0.39863507144113847</v>
      </c>
      <c r="AJ25" s="4">
        <f t="shared" si="14"/>
        <v>-9.739030968399201E-2</v>
      </c>
      <c r="AK25" s="4">
        <f t="shared" si="15"/>
        <v>-0.1145246750130212</v>
      </c>
      <c r="AL25" s="4">
        <f t="shared" si="16"/>
        <v>-4.921277710919196E-2</v>
      </c>
    </row>
    <row r="26" spans="1:38" ht="13.5" customHeight="1" x14ac:dyDescent="0.2">
      <c r="A26" t="s">
        <v>6</v>
      </c>
      <c r="B26" s="12" t="s">
        <v>268</v>
      </c>
      <c r="C26" s="3"/>
      <c r="D26">
        <v>1813</v>
      </c>
      <c r="E26" s="1">
        <v>38991</v>
      </c>
      <c r="F26">
        <v>1550</v>
      </c>
      <c r="G26" s="2">
        <v>0.24299999999999999</v>
      </c>
      <c r="H26" s="2">
        <f t="shared" si="0"/>
        <v>0.1450634307777165</v>
      </c>
      <c r="I26" s="2">
        <f>(D26-(F26/1.163))/D26</f>
        <v>0.26488687083208651</v>
      </c>
      <c r="J26">
        <f t="shared" si="10"/>
        <v>1361.6750000000002</v>
      </c>
      <c r="K26" s="2">
        <f t="shared" si="2"/>
        <v>0.24893822393822385</v>
      </c>
      <c r="L26" s="2">
        <f>(D26-(J26/1.163))/D26</f>
        <v>0.35420311602598781</v>
      </c>
      <c r="M26">
        <v>1373</v>
      </c>
      <c r="N26" s="2">
        <v>0.24299999999999999</v>
      </c>
      <c r="O26" s="2">
        <f t="shared" si="3"/>
        <v>0.24269167126309985</v>
      </c>
      <c r="P26" s="2">
        <f>(D26-(M26/1.158))/D26</f>
        <v>0.34602044150526745</v>
      </c>
      <c r="Q26">
        <f t="shared" si="17"/>
        <v>1206.1805000000002</v>
      </c>
      <c r="R26" s="2">
        <f t="shared" si="4"/>
        <v>0.33470463320463312</v>
      </c>
      <c r="S26" s="2">
        <f>(D26-(Q26/1.158))/D26</f>
        <v>0.42547895786237744</v>
      </c>
      <c r="T26" s="2">
        <f t="shared" si="5"/>
        <v>-8.5766409266409271E-2</v>
      </c>
      <c r="U26">
        <v>1346</v>
      </c>
      <c r="V26" s="4">
        <v>0.19</v>
      </c>
      <c r="W26" s="2">
        <f t="shared" si="6"/>
        <v>0.25758411472697185</v>
      </c>
      <c r="X26" s="2">
        <f>(D26-(U26/1.148))/D26</f>
        <v>0.35329626718377333</v>
      </c>
      <c r="Y26">
        <f t="shared" si="11"/>
        <v>1218.1300000000001</v>
      </c>
      <c r="Z26" s="2">
        <f t="shared" si="7"/>
        <v>0.32811362382790948</v>
      </c>
      <c r="AA26" s="2">
        <f>(D26-(Y26/1.148))/D26</f>
        <v>0.41473312180131477</v>
      </c>
      <c r="AB26" s="2">
        <f t="shared" si="12"/>
        <v>6.5910093767236333E-3</v>
      </c>
      <c r="AC26">
        <v>1281</v>
      </c>
      <c r="AD26" s="2">
        <v>0.13700000000000001</v>
      </c>
      <c r="AE26" s="2">
        <f t="shared" si="8"/>
        <v>0.29343629343629346</v>
      </c>
      <c r="AF26" s="2">
        <f>(D26-(AC26/1.147))/D26</f>
        <v>0.38398979375439707</v>
      </c>
      <c r="AG26">
        <f t="shared" si="13"/>
        <v>1193.2515000000001</v>
      </c>
      <c r="AH26" s="2">
        <f t="shared" si="9"/>
        <v>0.3418359073359073</v>
      </c>
      <c r="AI26" s="2">
        <f>(D26-(AG26/1.17))/D26</f>
        <v>0.4374665874665874</v>
      </c>
      <c r="AJ26" s="4">
        <f t="shared" si="14"/>
        <v>-0.12368847191877656</v>
      </c>
      <c r="AK26" s="4">
        <f t="shared" si="15"/>
        <v>-1.0718959558706333E-2</v>
      </c>
      <c r="AL26" s="4">
        <f t="shared" si="16"/>
        <v>-2.0423518015318668E-2</v>
      </c>
    </row>
    <row r="27" spans="1:38" ht="12.75" customHeight="1" x14ac:dyDescent="0.2">
      <c r="A27" t="s">
        <v>6</v>
      </c>
      <c r="B27" s="12" t="s">
        <v>269</v>
      </c>
      <c r="C27" s="3"/>
      <c r="D27">
        <v>2671</v>
      </c>
      <c r="E27" s="1">
        <v>38961</v>
      </c>
      <c r="F27">
        <v>1811</v>
      </c>
      <c r="G27" s="2">
        <v>0.24299999999999999</v>
      </c>
      <c r="H27" s="2">
        <f t="shared" si="0"/>
        <v>0.32197678771995508</v>
      </c>
      <c r="I27" s="2">
        <f>(D27-(F27/1.161))/D27</f>
        <v>0.41600067848402683</v>
      </c>
      <c r="J27">
        <f t="shared" si="10"/>
        <v>1590.9635000000001</v>
      </c>
      <c r="K27" s="2">
        <f t="shared" si="2"/>
        <v>0.40435660801198053</v>
      </c>
      <c r="L27" s="2">
        <f>(D27-(J27/1.161))/D27</f>
        <v>0.48695659604821745</v>
      </c>
      <c r="M27">
        <v>1430</v>
      </c>
      <c r="N27" s="2">
        <v>0.24299999999999999</v>
      </c>
      <c r="O27" s="2">
        <f t="shared" si="3"/>
        <v>0.46461999251216773</v>
      </c>
      <c r="P27" s="2">
        <f>((D27-(J27/1.156))/D27)</f>
        <v>0.48473755018337411</v>
      </c>
      <c r="Q27">
        <f t="shared" si="17"/>
        <v>1256.2550000000001</v>
      </c>
      <c r="R27" s="2">
        <f t="shared" si="4"/>
        <v>0.5296686634219393</v>
      </c>
      <c r="S27" s="2">
        <f>(D27-(Q27/1.156))/D27</f>
        <v>0.59313898219890937</v>
      </c>
      <c r="T27" s="2">
        <f t="shared" si="5"/>
        <v>-0.12531205540995877</v>
      </c>
      <c r="U27">
        <v>1471</v>
      </c>
      <c r="V27" s="4">
        <v>0.16700000000000001</v>
      </c>
      <c r="W27" s="2">
        <f t="shared" si="6"/>
        <v>0.44926993635342566</v>
      </c>
      <c r="X27" s="2">
        <f>(D27-(U27/1.153))/D27</f>
        <v>0.52235033508536488</v>
      </c>
      <c r="Y27">
        <f t="shared" si="11"/>
        <v>1348.1714999999999</v>
      </c>
      <c r="Z27" s="2">
        <f t="shared" si="7"/>
        <v>0.49525589666791464</v>
      </c>
      <c r="AA27" s="2">
        <f>(D27-(Y27/1.153))/D27</f>
        <v>0.562234082105737</v>
      </c>
      <c r="AB27" s="2">
        <f t="shared" si="12"/>
        <v>3.441276675402466E-2</v>
      </c>
      <c r="AC27">
        <v>1350</v>
      </c>
      <c r="AD27" s="2">
        <v>0.25</v>
      </c>
      <c r="AE27" s="2">
        <f t="shared" si="8"/>
        <v>0.49457132160239609</v>
      </c>
      <c r="AF27" s="2">
        <f>(D27-(AC27/1.163))/D27</f>
        <v>0.56540956285674637</v>
      </c>
      <c r="AG27">
        <f t="shared" si="13"/>
        <v>1181.25</v>
      </c>
      <c r="AH27" s="2">
        <f t="shared" si="9"/>
        <v>0.55774990640209654</v>
      </c>
      <c r="AI27" s="2">
        <f>(D27-(AG27/1.151))/D27</f>
        <v>0.61576881529287286</v>
      </c>
      <c r="AJ27" s="4">
        <f t="shared" si="14"/>
        <v>-0.25752539263157198</v>
      </c>
      <c r="AK27" s="4">
        <f t="shared" si="15"/>
        <v>-5.9705235004039771E-2</v>
      </c>
      <c r="AL27" s="4">
        <f t="shared" si="16"/>
        <v>-0.12381325372921767</v>
      </c>
    </row>
    <row r="28" spans="1:38" ht="12.75" customHeight="1" x14ac:dyDescent="0.2">
      <c r="A28" t="s">
        <v>8</v>
      </c>
      <c r="D28">
        <v>1635</v>
      </c>
      <c r="E28" s="1">
        <v>38991</v>
      </c>
      <c r="F28">
        <v>1194</v>
      </c>
      <c r="G28" s="2">
        <v>0.252</v>
      </c>
      <c r="H28" s="2">
        <f t="shared" si="0"/>
        <v>0.26972477064220185</v>
      </c>
      <c r="I28" s="2">
        <f>(D28-(F28/1.163))/D28</f>
        <v>0.37207632901307119</v>
      </c>
      <c r="J28">
        <f t="shared" si="10"/>
        <v>1043.556</v>
      </c>
      <c r="K28" s="2">
        <f t="shared" si="2"/>
        <v>0.3617394495412844</v>
      </c>
      <c r="L28" s="2">
        <f>(D28-(J28/1.163))/D28</f>
        <v>0.45119471155742419</v>
      </c>
      <c r="M28">
        <v>1113</v>
      </c>
      <c r="N28" s="2">
        <v>0.22700000000000001</v>
      </c>
      <c r="O28" s="2">
        <f t="shared" si="3"/>
        <v>0.31926605504587158</v>
      </c>
      <c r="P28" s="2">
        <f>(D28-(M28/1.158))/D28</f>
        <v>0.41214685237121895</v>
      </c>
      <c r="Q28">
        <f t="shared" si="17"/>
        <v>986.67449999999997</v>
      </c>
      <c r="R28" s="2">
        <f t="shared" si="4"/>
        <v>0.39652935779816517</v>
      </c>
      <c r="S28" s="2">
        <f>(D28-(Q28/1.158))/D28</f>
        <v>0.47886818462708558</v>
      </c>
      <c r="T28" s="2">
        <f t="shared" si="5"/>
        <v>-3.4789908256880775E-2</v>
      </c>
      <c r="U28">
        <v>1273</v>
      </c>
      <c r="V28" s="4">
        <v>0.253</v>
      </c>
      <c r="W28" s="2">
        <f t="shared" si="6"/>
        <v>0.22140672782874618</v>
      </c>
      <c r="X28" s="2">
        <f>(D28-(U28/1.148))/D28</f>
        <v>0.32178286396232236</v>
      </c>
      <c r="Y28">
        <f t="shared" si="11"/>
        <v>1111.9655</v>
      </c>
      <c r="Z28" s="2">
        <f t="shared" si="7"/>
        <v>0.31989877675840978</v>
      </c>
      <c r="AA28" s="2">
        <f>(D28-(Y28/1.148))/D28</f>
        <v>0.40757733167108862</v>
      </c>
      <c r="AB28" s="2">
        <f t="shared" si="12"/>
        <v>7.6630581039755397E-2</v>
      </c>
      <c r="AC28">
        <v>1084</v>
      </c>
      <c r="AD28" s="2">
        <v>0.307</v>
      </c>
      <c r="AE28" s="2">
        <f t="shared" si="8"/>
        <v>0.33700305810397552</v>
      </c>
      <c r="AF28" s="2">
        <f>(D28-(AC28/1.147))/D28</f>
        <v>0.42197302363031869</v>
      </c>
      <c r="AG28">
        <f t="shared" si="13"/>
        <v>917.60599999999999</v>
      </c>
      <c r="AH28" s="2">
        <f t="shared" si="9"/>
        <v>0.4387730886850153</v>
      </c>
      <c r="AI28" s="2">
        <f>(D28-(AG28/1.17))/D28</f>
        <v>0.52031887921796172</v>
      </c>
      <c r="AJ28" s="4">
        <f t="shared" si="14"/>
        <v>-0.12069309169800178</v>
      </c>
      <c r="AK28" s="4">
        <f t="shared" si="15"/>
        <v>-7.0001302354525105E-2</v>
      </c>
      <c r="AL28" s="4">
        <f t="shared" si="16"/>
        <v>-0.1747891458862707</v>
      </c>
    </row>
    <row r="29" spans="1:38" ht="12.75" customHeight="1" x14ac:dyDescent="0.2">
      <c r="A29" t="s">
        <v>8</v>
      </c>
      <c r="B29" s="11" t="s">
        <v>8</v>
      </c>
      <c r="D29" t="s">
        <v>295</v>
      </c>
      <c r="E29" s="1"/>
      <c r="S29" s="2"/>
      <c r="T29" s="2"/>
      <c r="Y29">
        <f t="shared" si="11"/>
        <v>0</v>
      </c>
      <c r="AB29" s="2"/>
      <c r="AC29">
        <v>1210</v>
      </c>
      <c r="AD29" s="2">
        <v>0.29899999999999999</v>
      </c>
      <c r="AE29" s="2" t="s">
        <v>295</v>
      </c>
      <c r="AG29">
        <f t="shared" si="13"/>
        <v>1029.105</v>
      </c>
      <c r="AH29" s="2" t="s">
        <v>295</v>
      </c>
      <c r="AI29"/>
      <c r="AJ29" s="4" t="s">
        <v>295</v>
      </c>
      <c r="AK29" s="4" t="s">
        <v>295</v>
      </c>
      <c r="AL29" s="4" t="s">
        <v>295</v>
      </c>
    </row>
    <row r="30" spans="1:38" ht="14.25" customHeight="1" x14ac:dyDescent="0.2">
      <c r="A30" t="s">
        <v>24</v>
      </c>
      <c r="D30">
        <v>1691</v>
      </c>
      <c r="E30" s="1">
        <v>38991</v>
      </c>
      <c r="F30">
        <v>1221</v>
      </c>
      <c r="G30" s="2">
        <v>0.26400000000000001</v>
      </c>
      <c r="H30" s="2">
        <f>(D30-F30)/D30</f>
        <v>0.27794204612655232</v>
      </c>
      <c r="I30" s="2">
        <f>(D30-(F30/1.163))/D30</f>
        <v>0.3791419141242926</v>
      </c>
      <c r="J30">
        <f t="shared" si="10"/>
        <v>1059.828</v>
      </c>
      <c r="K30" s="2">
        <f>(D30-J30)/D30</f>
        <v>0.37325369603784742</v>
      </c>
      <c r="L30" s="2">
        <f>(D30-(J30/1.163))/D30</f>
        <v>0.46109518145988598</v>
      </c>
      <c r="M30">
        <v>1153</v>
      </c>
      <c r="N30" s="2">
        <v>0.23200000000000001</v>
      </c>
      <c r="O30" s="2">
        <f>(D30-M30)/D30</f>
        <v>0.31815493790656418</v>
      </c>
      <c r="P30" s="2">
        <f>(D30-(M30/1.158))/D30</f>
        <v>0.41118733843399319</v>
      </c>
      <c r="Q30">
        <f t="shared" si="17"/>
        <v>1019.252</v>
      </c>
      <c r="R30" s="2">
        <f>(D30-Q30)/D30</f>
        <v>0.39724896510940277</v>
      </c>
      <c r="S30" s="2">
        <f>(D30-(Q30/1.158))/D30</f>
        <v>0.47948960717564998</v>
      </c>
      <c r="T30" s="2">
        <f>-(R30-K30)</f>
        <v>-2.3995269071555358E-2</v>
      </c>
      <c r="U30">
        <v>1129</v>
      </c>
      <c r="V30" s="4">
        <v>0.20599999999999999</v>
      </c>
      <c r="W30" s="2">
        <f>(D30-U30)/D30</f>
        <v>0.33234772324068601</v>
      </c>
      <c r="X30" s="2">
        <f>(D30-(U30/1.148))/D30</f>
        <v>0.41842136170791455</v>
      </c>
      <c r="Y30">
        <f t="shared" si="11"/>
        <v>1012.713</v>
      </c>
      <c r="Z30" s="2">
        <f>(D30-Y30)/D30</f>
        <v>0.40111590774689537</v>
      </c>
      <c r="AA30" s="2">
        <f>(D30-(Y30/1.148))/D30</f>
        <v>0.4783239614519994</v>
      </c>
      <c r="AB30" s="2">
        <f t="shared" si="12"/>
        <v>-3.8669426374925986E-3</v>
      </c>
      <c r="AC30">
        <v>1111</v>
      </c>
      <c r="AD30" s="2">
        <v>8.7999999999999995E-2</v>
      </c>
      <c r="AE30" s="2">
        <f>(D30-AC30)/D30</f>
        <v>0.34299231224127735</v>
      </c>
      <c r="AF30" s="2">
        <f>(D30-(AC30/1.147))/D30</f>
        <v>0.4271946924509829</v>
      </c>
      <c r="AG30">
        <f t="shared" si="13"/>
        <v>1062.116</v>
      </c>
      <c r="AH30" s="2">
        <f>(D30-AG30)/D30</f>
        <v>0.37190065050266113</v>
      </c>
      <c r="AI30" s="2">
        <f>(D30-(AG30/1.17))/D30</f>
        <v>0.46316294914757361</v>
      </c>
      <c r="AJ30" s="4">
        <f t="shared" si="14"/>
        <v>2.1588408685182009E-3</v>
      </c>
      <c r="AK30" s="4">
        <f t="shared" si="15"/>
        <v>4.2054369282571946E-2</v>
      </c>
      <c r="AL30" s="4">
        <f t="shared" si="16"/>
        <v>4.8782823959009028E-2</v>
      </c>
    </row>
    <row r="31" spans="1:38" ht="12.75" customHeight="1" x14ac:dyDescent="0.2">
      <c r="A31" t="s">
        <v>24</v>
      </c>
      <c r="B31" s="11" t="s">
        <v>24</v>
      </c>
      <c r="D31" t="s">
        <v>295</v>
      </c>
      <c r="E31" s="1"/>
      <c r="S31" s="2"/>
      <c r="T31" s="2"/>
      <c r="Y31">
        <f t="shared" si="11"/>
        <v>0</v>
      </c>
      <c r="AB31" s="2"/>
      <c r="AC31">
        <v>1257</v>
      </c>
      <c r="AD31" s="2">
        <v>0.185</v>
      </c>
      <c r="AE31" s="2" t="s">
        <v>295</v>
      </c>
      <c r="AG31">
        <f t="shared" si="13"/>
        <v>1140.7275</v>
      </c>
      <c r="AH31" s="2" t="s">
        <v>295</v>
      </c>
      <c r="AI31"/>
      <c r="AJ31" s="4" t="s">
        <v>295</v>
      </c>
      <c r="AK31" s="4" t="s">
        <v>295</v>
      </c>
      <c r="AL31" s="4" t="s">
        <v>295</v>
      </c>
    </row>
    <row r="32" spans="1:38" ht="15.75" customHeight="1" x14ac:dyDescent="0.2">
      <c r="A32" t="s">
        <v>24</v>
      </c>
      <c r="B32" s="12" t="s">
        <v>270</v>
      </c>
      <c r="C32" s="3"/>
      <c r="D32">
        <v>1848</v>
      </c>
      <c r="E32" s="1">
        <v>38991</v>
      </c>
      <c r="F32">
        <v>1221</v>
      </c>
      <c r="G32" s="2">
        <v>0.26400000000000001</v>
      </c>
      <c r="H32" s="2">
        <f t="shared" ref="H32:H73" si="26">(D32-F32)/D32</f>
        <v>0.3392857142857143</v>
      </c>
      <c r="I32" s="2">
        <f>(D32-(F32/1.163))/D32</f>
        <v>0.43188797445031318</v>
      </c>
      <c r="J32">
        <f t="shared" si="10"/>
        <v>1059.828</v>
      </c>
      <c r="K32" s="2">
        <f t="shared" ref="K32:K73" si="27">(D32-J32)/D32</f>
        <v>0.42649999999999999</v>
      </c>
      <c r="L32" s="2">
        <f>(D32-(J32/1.163))/D32</f>
        <v>0.50687876182287184</v>
      </c>
      <c r="M32">
        <v>899</v>
      </c>
      <c r="N32" s="2">
        <v>0.214</v>
      </c>
      <c r="O32" s="2">
        <f>(D32-M32)/D32</f>
        <v>0.5135281385281385</v>
      </c>
      <c r="P32" s="2">
        <f>(D32-(M32/1.158))/D32</f>
        <v>0.57990340114692451</v>
      </c>
      <c r="Q32">
        <f t="shared" si="17"/>
        <v>802.80700000000002</v>
      </c>
      <c r="R32" s="2">
        <f>(D32-Q32)/D32</f>
        <v>0.56558062770562767</v>
      </c>
      <c r="S32" s="2">
        <f>(D32-(Q32/1.158))/D32</f>
        <v>0.62485373722420345</v>
      </c>
      <c r="T32" s="2">
        <f>-(R32-K32)</f>
        <v>-0.13908062770562768</v>
      </c>
      <c r="U32">
        <v>899</v>
      </c>
      <c r="V32" s="4">
        <v>0.111</v>
      </c>
      <c r="W32" s="2">
        <f>(D32-U32)/D32</f>
        <v>0.5135281385281385</v>
      </c>
      <c r="X32" s="2">
        <f>(D32-(U32/1.148))/D32</f>
        <v>0.57624402310813461</v>
      </c>
      <c r="Y32">
        <f t="shared" si="11"/>
        <v>849.10550000000001</v>
      </c>
      <c r="Z32" s="2">
        <f>(D32-Y32)/D32</f>
        <v>0.54052732683982685</v>
      </c>
      <c r="AA32" s="2">
        <f>(D32-(Y32/1.148))/D32</f>
        <v>0.59976247982563313</v>
      </c>
      <c r="AB32" s="2">
        <f t="shared" si="12"/>
        <v>2.505330086580082E-2</v>
      </c>
      <c r="AC32">
        <v>851</v>
      </c>
      <c r="AD32" s="2">
        <v>0.17399999999999999</v>
      </c>
      <c r="AE32" s="2">
        <f>(D32-AC32)/D32</f>
        <v>0.53950216450216448</v>
      </c>
      <c r="AF32" s="2">
        <f>(D32-(AC32/1.147))/D32</f>
        <v>0.59851975981008232</v>
      </c>
      <c r="AG32">
        <f t="shared" si="13"/>
        <v>776.96300000000008</v>
      </c>
      <c r="AH32" s="2">
        <f>(D32-AG32)/D32</f>
        <v>0.57956547619047605</v>
      </c>
      <c r="AI32" s="2">
        <f>(D32-(AG32/1.17))/D32</f>
        <v>0.64065425315425306</v>
      </c>
      <c r="AJ32" s="4">
        <f t="shared" si="14"/>
        <v>-0.26689708141321022</v>
      </c>
      <c r="AK32" s="4">
        <f t="shared" si="15"/>
        <v>-3.219204615804272E-2</v>
      </c>
      <c r="AL32" s="4">
        <f t="shared" si="16"/>
        <v>-8.496294041199795E-2</v>
      </c>
    </row>
    <row r="33" spans="1:38" ht="14.25" customHeight="1" x14ac:dyDescent="0.2">
      <c r="A33" t="s">
        <v>21</v>
      </c>
      <c r="B33" s="11" t="s">
        <v>21</v>
      </c>
      <c r="D33">
        <v>5059</v>
      </c>
      <c r="E33" s="1">
        <v>38991</v>
      </c>
      <c r="F33">
        <v>3172</v>
      </c>
      <c r="G33" s="2">
        <v>0.23799999999999999</v>
      </c>
      <c r="H33" s="2">
        <f t="shared" si="26"/>
        <v>0.37299861632733744</v>
      </c>
      <c r="I33" s="2">
        <f>(D33-(F33/1.161))/D33</f>
        <v>0.45994712861958431</v>
      </c>
      <c r="J33">
        <f t="shared" si="10"/>
        <v>2794.5320000000002</v>
      </c>
      <c r="K33" s="2">
        <f t="shared" si="27"/>
        <v>0.44761178098438426</v>
      </c>
      <c r="L33" s="2">
        <f>(D33-(J33/1.161))/D33</f>
        <v>0.52421342031385376</v>
      </c>
      <c r="M33">
        <v>3278</v>
      </c>
      <c r="N33" s="2">
        <v>0.23</v>
      </c>
      <c r="O33" s="2">
        <f>(D33-M33)/D33</f>
        <v>0.35204585886538842</v>
      </c>
      <c r="P33" s="2">
        <f>((D33-(J33/1.156))/D33)</f>
        <v>0.52215551988268527</v>
      </c>
      <c r="Q33">
        <f t="shared" si="17"/>
        <v>2901.03</v>
      </c>
      <c r="R33" s="2">
        <f>(D33-Q33)/D33</f>
        <v>0.42656058509586869</v>
      </c>
      <c r="S33" s="2">
        <f>(D33-(Q33/1.156))/D33</f>
        <v>0.50394514281649538</v>
      </c>
      <c r="T33" s="2">
        <f>-(R33-K33)</f>
        <v>2.1051195888515561E-2</v>
      </c>
      <c r="U33">
        <v>3422</v>
      </c>
      <c r="V33" s="4">
        <v>0.17</v>
      </c>
      <c r="W33" s="2">
        <f>(D33-U33)/D33</f>
        <v>0.3235817355208539</v>
      </c>
      <c r="X33" s="2">
        <f>(D33-(U33/1.148))/D33</f>
        <v>0.41078548390318276</v>
      </c>
      <c r="Y33">
        <f t="shared" si="11"/>
        <v>3131.13</v>
      </c>
      <c r="Z33" s="2">
        <f>(D33-Y33)/D33</f>
        <v>0.3810772880015813</v>
      </c>
      <c r="AA33" s="2">
        <f>(D33-(Y33/1.148))/D33</f>
        <v>0.46086871777141231</v>
      </c>
      <c r="AB33" s="2">
        <f t="shared" si="12"/>
        <v>4.5483297094287389E-2</v>
      </c>
      <c r="AC33">
        <v>3636</v>
      </c>
      <c r="AD33" s="2">
        <v>0.16300000000000001</v>
      </c>
      <c r="AE33" s="2">
        <f>(D33-AC33)/D33</f>
        <v>0.28128088555050407</v>
      </c>
      <c r="AF33" s="2">
        <f>(D33-(AC33/1.147))/D33</f>
        <v>0.37339222803008199</v>
      </c>
      <c r="AG33">
        <f t="shared" si="13"/>
        <v>3339.6659999999997</v>
      </c>
      <c r="AH33" s="2">
        <f>(D33-AG33)/D33</f>
        <v>0.339856493378138</v>
      </c>
      <c r="AI33" s="2">
        <f>(D33-(AG33/1.17))/D33</f>
        <v>0.43577478066507519</v>
      </c>
      <c r="AJ33" s="4">
        <f t="shared" ref="AJ33" si="28">-((1-K33)-(1-AH33))/(1-K33)</f>
        <v>0.19507166137299536</v>
      </c>
      <c r="AK33" s="4">
        <f t="shared" ref="AK33" si="29">-((1-R33)-(1-AH33))/(1-R33)</f>
        <v>0.15120009100216103</v>
      </c>
      <c r="AL33" s="4">
        <f t="shared" ref="AL33" si="30">-((1-Z33)-(1-AH33))/(1-Z33)</f>
        <v>6.6600875722183261E-2</v>
      </c>
    </row>
    <row r="34" spans="1:38" ht="12.75" customHeight="1" x14ac:dyDescent="0.2">
      <c r="A34" t="s">
        <v>21</v>
      </c>
      <c r="B34" s="11" t="s">
        <v>21</v>
      </c>
      <c r="C34" s="3" t="s">
        <v>319</v>
      </c>
      <c r="E34" s="1"/>
      <c r="F34">
        <v>3232</v>
      </c>
      <c r="M34">
        <v>3436</v>
      </c>
      <c r="S34" s="2"/>
      <c r="T34" s="2"/>
      <c r="U34">
        <v>3744</v>
      </c>
      <c r="AB34" s="2"/>
      <c r="AC34">
        <v>4060</v>
      </c>
      <c r="AJ34" s="4">
        <f>(AC34-F34)/F34</f>
        <v>0.25618811881188119</v>
      </c>
      <c r="AK34" s="4">
        <f>(AC34-M34)/M34</f>
        <v>0.18160651920838183</v>
      </c>
      <c r="AL34" s="4">
        <f>(AC34-U34)/U34</f>
        <v>8.4401709401709407E-2</v>
      </c>
    </row>
    <row r="35" spans="1:38" ht="12.75" customHeight="1" x14ac:dyDescent="0.2">
      <c r="A35" t="s">
        <v>21</v>
      </c>
      <c r="B35" s="11" t="s">
        <v>21</v>
      </c>
      <c r="C35" s="3" t="s">
        <v>320</v>
      </c>
      <c r="E35" s="1"/>
      <c r="F35">
        <v>3494</v>
      </c>
      <c r="M35">
        <v>3639</v>
      </c>
      <c r="S35" s="2"/>
      <c r="T35" s="2"/>
      <c r="U35">
        <v>3864</v>
      </c>
      <c r="AB35" s="2"/>
      <c r="AC35">
        <v>4251</v>
      </c>
      <c r="AJ35" s="4">
        <f t="shared" ref="AJ35:AJ43" si="31">(AC35-F35)/F35</f>
        <v>0.21665712650257585</v>
      </c>
      <c r="AK35" s="4">
        <f t="shared" ref="AK35:AK43" si="32">(AC35-M35)/M35</f>
        <v>0.16817807089859851</v>
      </c>
      <c r="AL35" s="4">
        <f t="shared" ref="AL35:AL43" si="33">(AC35-U35)/U35</f>
        <v>0.10015527950310558</v>
      </c>
    </row>
    <row r="36" spans="1:38" ht="12.75" customHeight="1" x14ac:dyDescent="0.2">
      <c r="A36" t="s">
        <v>21</v>
      </c>
      <c r="B36" s="11" t="s">
        <v>21</v>
      </c>
      <c r="C36" s="3" t="s">
        <v>321</v>
      </c>
      <c r="E36" s="1"/>
      <c r="F36">
        <v>3206</v>
      </c>
      <c r="M36">
        <v>3039</v>
      </c>
      <c r="S36" s="2"/>
      <c r="T36" s="2"/>
      <c r="U36">
        <v>3253</v>
      </c>
      <c r="AB36" s="2"/>
      <c r="AC36">
        <v>3531</v>
      </c>
      <c r="AJ36" s="4">
        <f t="shared" si="31"/>
        <v>0.10137242669993762</v>
      </c>
      <c r="AK36" s="4">
        <f t="shared" si="32"/>
        <v>0.16189536031589338</v>
      </c>
      <c r="AL36" s="4">
        <f t="shared" si="33"/>
        <v>8.5459575776206581E-2</v>
      </c>
    </row>
    <row r="37" spans="1:38" ht="12.75" customHeight="1" x14ac:dyDescent="0.2">
      <c r="A37" t="s">
        <v>21</v>
      </c>
      <c r="B37" s="11" t="s">
        <v>21</v>
      </c>
      <c r="C37" s="3" t="s">
        <v>345</v>
      </c>
      <c r="E37" s="1"/>
      <c r="F37">
        <v>2466</v>
      </c>
      <c r="M37">
        <v>2396</v>
      </c>
      <c r="S37" s="2"/>
      <c r="T37" s="2"/>
      <c r="U37">
        <v>2444</v>
      </c>
      <c r="AB37" s="2"/>
      <c r="AC37">
        <v>2576</v>
      </c>
      <c r="AJ37" s="4">
        <f t="shared" si="31"/>
        <v>4.4606650446066508E-2</v>
      </c>
      <c r="AK37" s="4">
        <f t="shared" si="32"/>
        <v>7.512520868113523E-2</v>
      </c>
      <c r="AL37" s="4">
        <f t="shared" si="33"/>
        <v>5.4009819967266774E-2</v>
      </c>
    </row>
    <row r="38" spans="1:38" ht="12.75" customHeight="1" x14ac:dyDescent="0.2">
      <c r="A38" t="s">
        <v>21</v>
      </c>
      <c r="B38" s="11" t="s">
        <v>21</v>
      </c>
      <c r="C38" s="3" t="s">
        <v>322</v>
      </c>
      <c r="E38" s="1"/>
      <c r="F38">
        <v>3867</v>
      </c>
      <c r="M38">
        <v>4123</v>
      </c>
      <c r="S38" s="2"/>
      <c r="T38" s="2"/>
      <c r="U38">
        <v>4149</v>
      </c>
      <c r="AB38" s="2"/>
      <c r="AC38">
        <v>4501</v>
      </c>
      <c r="AJ38" s="4">
        <f t="shared" si="31"/>
        <v>0.1639513835014223</v>
      </c>
      <c r="AK38" s="4">
        <f t="shared" si="32"/>
        <v>9.1680814940577254E-2</v>
      </c>
      <c r="AL38" s="4">
        <f t="shared" si="33"/>
        <v>8.4839720414557729E-2</v>
      </c>
    </row>
    <row r="39" spans="1:38" ht="12.75" customHeight="1" x14ac:dyDescent="0.2">
      <c r="A39" t="s">
        <v>21</v>
      </c>
      <c r="B39" s="11" t="s">
        <v>21</v>
      </c>
      <c r="C39" s="3" t="s">
        <v>323</v>
      </c>
      <c r="E39" s="1"/>
      <c r="F39">
        <v>2003</v>
      </c>
      <c r="M39">
        <v>1839</v>
      </c>
      <c r="S39" s="2"/>
      <c r="T39" s="2"/>
      <c r="U39">
        <v>1878</v>
      </c>
      <c r="AB39" s="2"/>
      <c r="AC39">
        <v>1984</v>
      </c>
      <c r="AJ39" s="4">
        <f t="shared" si="31"/>
        <v>-9.4857713429855224E-3</v>
      </c>
      <c r="AK39" s="4">
        <f t="shared" si="32"/>
        <v>7.8847199564980971E-2</v>
      </c>
      <c r="AL39" s="4">
        <f t="shared" si="33"/>
        <v>5.6443024494142707E-2</v>
      </c>
    </row>
    <row r="40" spans="1:38" ht="12.75" customHeight="1" x14ac:dyDescent="0.2">
      <c r="A40" t="s">
        <v>21</v>
      </c>
      <c r="B40" s="11" t="s">
        <v>21</v>
      </c>
      <c r="C40" s="3" t="s">
        <v>324</v>
      </c>
      <c r="E40" s="1"/>
      <c r="F40">
        <v>2379</v>
      </c>
      <c r="M40">
        <v>2293</v>
      </c>
      <c r="S40" s="2"/>
      <c r="T40" s="2"/>
      <c r="U40">
        <v>2330</v>
      </c>
      <c r="AB40" s="2"/>
      <c r="AC40">
        <v>2402</v>
      </c>
      <c r="AJ40" s="4">
        <f t="shared" si="31"/>
        <v>9.6679277007145868E-3</v>
      </c>
      <c r="AK40" s="4">
        <f t="shared" si="32"/>
        <v>4.7535979066724812E-2</v>
      </c>
      <c r="AL40" s="4">
        <f t="shared" si="33"/>
        <v>3.0901287553648068E-2</v>
      </c>
    </row>
    <row r="41" spans="1:38" ht="12.75" customHeight="1" x14ac:dyDescent="0.2">
      <c r="A41" t="s">
        <v>21</v>
      </c>
      <c r="B41" s="11" t="s">
        <v>21</v>
      </c>
      <c r="C41" s="3" t="s">
        <v>325</v>
      </c>
      <c r="E41" s="1"/>
      <c r="F41">
        <v>2997</v>
      </c>
      <c r="M41">
        <v>3260</v>
      </c>
      <c r="S41" s="2"/>
      <c r="T41" s="2"/>
      <c r="U41">
        <v>3440</v>
      </c>
      <c r="AB41" s="2"/>
      <c r="AC41">
        <v>3545</v>
      </c>
      <c r="AJ41" s="4">
        <f t="shared" si="31"/>
        <v>0.1828495161828495</v>
      </c>
      <c r="AK41" s="4">
        <f t="shared" si="32"/>
        <v>8.7423312883435578E-2</v>
      </c>
      <c r="AL41" s="4">
        <f t="shared" si="33"/>
        <v>3.0523255813953487E-2</v>
      </c>
    </row>
    <row r="42" spans="1:38" ht="12.75" customHeight="1" x14ac:dyDescent="0.2">
      <c r="A42" t="s">
        <v>21</v>
      </c>
      <c r="B42" s="11" t="s">
        <v>21</v>
      </c>
      <c r="C42" s="3" t="s">
        <v>326</v>
      </c>
      <c r="E42" s="1"/>
      <c r="F42">
        <v>2557</v>
      </c>
      <c r="M42">
        <v>2523</v>
      </c>
      <c r="S42" s="2"/>
      <c r="T42" s="2"/>
      <c r="U42">
        <v>2704</v>
      </c>
      <c r="AB42" s="2"/>
      <c r="AC42">
        <v>2896</v>
      </c>
      <c r="AJ42" s="4">
        <f t="shared" si="31"/>
        <v>0.13257723895189674</v>
      </c>
      <c r="AK42" s="4">
        <f t="shared" si="32"/>
        <v>0.14783987316686484</v>
      </c>
      <c r="AL42" s="4">
        <f t="shared" si="33"/>
        <v>7.1005917159763315E-2</v>
      </c>
    </row>
    <row r="43" spans="1:38" ht="12.75" customHeight="1" x14ac:dyDescent="0.2">
      <c r="A43" t="s">
        <v>21</v>
      </c>
      <c r="B43" s="11" t="s">
        <v>21</v>
      </c>
      <c r="C43" s="3" t="s">
        <v>346</v>
      </c>
      <c r="E43" s="1"/>
      <c r="F43">
        <v>4040</v>
      </c>
      <c r="M43">
        <v>4302</v>
      </c>
      <c r="S43" s="2"/>
      <c r="T43" s="2"/>
      <c r="U43">
        <v>4518</v>
      </c>
      <c r="AB43" s="2"/>
      <c r="AC43">
        <v>4827</v>
      </c>
      <c r="AJ43" s="4">
        <f t="shared" si="31"/>
        <v>0.19480198019801981</v>
      </c>
      <c r="AK43" s="4">
        <f t="shared" si="32"/>
        <v>0.12203626220362622</v>
      </c>
      <c r="AL43" s="4">
        <f t="shared" si="33"/>
        <v>6.8393094289508627E-2</v>
      </c>
    </row>
    <row r="44" spans="1:38" ht="12.75" customHeight="1" x14ac:dyDescent="0.2">
      <c r="A44" t="s">
        <v>21</v>
      </c>
      <c r="D44">
        <v>4214</v>
      </c>
      <c r="E44" s="1">
        <v>38961</v>
      </c>
      <c r="F44">
        <v>2358</v>
      </c>
      <c r="G44" s="2">
        <v>0.23300000000000001</v>
      </c>
      <c r="H44" s="2">
        <f t="shared" si="26"/>
        <v>0.44043663977218794</v>
      </c>
      <c r="I44" s="2">
        <f>(D44-(F44/1.161))/D44</f>
        <v>0.51803328145752614</v>
      </c>
      <c r="J44">
        <f t="shared" si="10"/>
        <v>2083.2929999999997</v>
      </c>
      <c r="K44" s="2">
        <f t="shared" si="27"/>
        <v>0.50562577123872809</v>
      </c>
      <c r="L44" s="2">
        <f>(D44-(J44/1.161))/D44</f>
        <v>0.57418240416772448</v>
      </c>
      <c r="M44">
        <v>2279</v>
      </c>
      <c r="N44" s="2">
        <v>0.23599999999999999</v>
      </c>
      <c r="O44" s="2">
        <f t="shared" ref="O44:O75" si="34">(D44-M44)/D44</f>
        <v>0.45918367346938777</v>
      </c>
      <c r="P44" s="2">
        <f>((D44-(J44/1.156))/D44)</f>
        <v>0.57234063255945344</v>
      </c>
      <c r="Q44">
        <f t="shared" si="17"/>
        <v>2010.078</v>
      </c>
      <c r="R44" s="2">
        <f t="shared" ref="R44:R75" si="35">(D44-Q44)/D44</f>
        <v>0.52300000000000002</v>
      </c>
      <c r="S44" s="2">
        <f>(D44-(Q44/1.156))/D44</f>
        <v>0.58737024221453282</v>
      </c>
      <c r="T44" s="2">
        <f t="shared" ref="T44:T75" si="36">-(R44-K44)</f>
        <v>-1.7374228761271926E-2</v>
      </c>
      <c r="U44">
        <v>2330</v>
      </c>
      <c r="V44" s="4">
        <v>0.219</v>
      </c>
      <c r="W44" s="2">
        <f t="shared" ref="W44:W75" si="37">(D44-U44)/D44</f>
        <v>0.44708115804461318</v>
      </c>
      <c r="X44" s="2">
        <f>(D44-(U44/1.153))/D44</f>
        <v>0.52045200177329842</v>
      </c>
      <c r="Y44">
        <f t="shared" si="11"/>
        <v>2074.8649999999998</v>
      </c>
      <c r="Z44" s="2">
        <f t="shared" ref="Z44:Z75" si="38">(D44-Y44)/D44</f>
        <v>0.5076257712387281</v>
      </c>
      <c r="AA44" s="2">
        <f>(D44-(Y44/1.153))/D44</f>
        <v>0.57296250757912237</v>
      </c>
      <c r="AB44" s="2">
        <f t="shared" si="12"/>
        <v>1.5374228761271924E-2</v>
      </c>
      <c r="AC44">
        <v>2307</v>
      </c>
      <c r="AD44" s="2">
        <v>0.2</v>
      </c>
      <c r="AE44" s="2">
        <f t="shared" ref="AE44:AE75" si="39">(D44-AC44)/D44</f>
        <v>0.45253915519696253</v>
      </c>
      <c r="AF44" s="2">
        <f>(D44-(AC44/1.163))/D44</f>
        <v>0.52926840515645956</v>
      </c>
      <c r="AG44">
        <f t="shared" si="13"/>
        <v>2076.3000000000002</v>
      </c>
      <c r="AH44" s="2">
        <f t="shared" ref="AH44:AH75" si="40">(D44-AG44)/D44</f>
        <v>0.50728523967726624</v>
      </c>
      <c r="AI44" s="2">
        <f>(D44-(AG44/1.151))/D44</f>
        <v>0.57192462178737291</v>
      </c>
      <c r="AJ44" s="4">
        <f t="shared" si="14"/>
        <v>-3.3567049858084074E-3</v>
      </c>
      <c r="AK44" s="4">
        <f t="shared" si="15"/>
        <v>3.294499019441044E-2</v>
      </c>
      <c r="AL44" s="4">
        <f t="shared" si="16"/>
        <v>6.9161126145568703E-4</v>
      </c>
    </row>
    <row r="45" spans="1:38" ht="12.75" customHeight="1" x14ac:dyDescent="0.2">
      <c r="A45" t="s">
        <v>21</v>
      </c>
      <c r="B45" s="12" t="s">
        <v>271</v>
      </c>
      <c r="C45" s="3"/>
      <c r="D45">
        <v>4214</v>
      </c>
      <c r="E45" s="1">
        <v>38961</v>
      </c>
      <c r="F45">
        <v>2358</v>
      </c>
      <c r="G45" s="2">
        <v>0.23300000000000001</v>
      </c>
      <c r="H45" s="2">
        <f t="shared" si="26"/>
        <v>0.44043663977218794</v>
      </c>
      <c r="I45" s="2">
        <f>(D45-(F45/1.161))/D45</f>
        <v>0.51803328145752614</v>
      </c>
      <c r="J45">
        <f t="shared" si="10"/>
        <v>2083.2929999999997</v>
      </c>
      <c r="K45" s="2">
        <f t="shared" si="27"/>
        <v>0.50562577123872809</v>
      </c>
      <c r="L45" s="2">
        <f>(D45-(J45/1.161))/D45</f>
        <v>0.57418240416772448</v>
      </c>
      <c r="M45">
        <v>2358</v>
      </c>
      <c r="N45" s="2">
        <v>0.23</v>
      </c>
      <c r="O45" s="2">
        <f t="shared" si="34"/>
        <v>0.44043663977218794</v>
      </c>
      <c r="P45" s="2">
        <f>((D45-(J45/1.156))/D45)</f>
        <v>0.57234063255945344</v>
      </c>
      <c r="Q45">
        <f t="shared" si="17"/>
        <v>2086.83</v>
      </c>
      <c r="R45" s="2">
        <f t="shared" si="35"/>
        <v>0.50478642619838632</v>
      </c>
      <c r="S45" s="2">
        <f>(D45-(Q45/1.156))/D45</f>
        <v>0.57161455553493623</v>
      </c>
      <c r="T45" s="2">
        <f t="shared" si="36"/>
        <v>8.3934504034177682E-4</v>
      </c>
      <c r="U45">
        <v>1735</v>
      </c>
      <c r="V45" s="4">
        <v>0.26600000000000001</v>
      </c>
      <c r="W45" s="2">
        <f t="shared" si="37"/>
        <v>0.58827717133364976</v>
      </c>
      <c r="X45" s="2">
        <f>(D45-(U45/1.153))/D45</f>
        <v>0.64291168372389396</v>
      </c>
      <c r="Y45">
        <f t="shared" si="11"/>
        <v>1504.2449999999999</v>
      </c>
      <c r="Z45" s="2">
        <f t="shared" si="38"/>
        <v>0.64303630754627439</v>
      </c>
      <c r="AA45" s="2">
        <f>(D45-(Y45/1.153))/D45</f>
        <v>0.69040442978861605</v>
      </c>
      <c r="AB45" s="2">
        <f t="shared" si="12"/>
        <v>-0.13824988134788807</v>
      </c>
      <c r="AC45">
        <v>1840</v>
      </c>
      <c r="AD45" s="2">
        <v>0.26100000000000001</v>
      </c>
      <c r="AE45" s="2">
        <f t="shared" si="39"/>
        <v>0.56336022781205508</v>
      </c>
      <c r="AF45" s="2">
        <f>(D45-(AC45/1.163))/D45</f>
        <v>0.62455737559076097</v>
      </c>
      <c r="AG45">
        <f t="shared" si="13"/>
        <v>1599.8799999999999</v>
      </c>
      <c r="AH45" s="2">
        <f t="shared" si="40"/>
        <v>0.62034171808258187</v>
      </c>
      <c r="AI45" s="2">
        <f>(D45-(AG45/1.151))/D45</f>
        <v>0.670149190341079</v>
      </c>
      <c r="AJ45" s="4">
        <f t="shared" si="14"/>
        <v>-0.23204273234729819</v>
      </c>
      <c r="AK45" s="4">
        <f t="shared" si="15"/>
        <v>-0.23334435483484522</v>
      </c>
      <c r="AL45" s="4">
        <f t="shared" si="16"/>
        <v>6.3576744479789046E-2</v>
      </c>
    </row>
    <row r="46" spans="1:38" ht="12.75" customHeight="1" x14ac:dyDescent="0.2">
      <c r="A46" t="s">
        <v>21</v>
      </c>
      <c r="B46" s="11" t="s">
        <v>114</v>
      </c>
      <c r="D46">
        <v>5020</v>
      </c>
      <c r="E46" s="1">
        <v>38961</v>
      </c>
      <c r="F46">
        <v>2703</v>
      </c>
      <c r="G46" s="2">
        <v>0.27800000000000002</v>
      </c>
      <c r="H46" s="2">
        <f t="shared" si="26"/>
        <v>0.46155378486055776</v>
      </c>
      <c r="I46" s="2">
        <f>(D46-(F46/1.161))/D46</f>
        <v>0.53622203691693171</v>
      </c>
      <c r="J46">
        <f t="shared" si="10"/>
        <v>2327.2829999999999</v>
      </c>
      <c r="K46" s="2">
        <f t="shared" si="27"/>
        <v>0.53639780876494025</v>
      </c>
      <c r="L46" s="2">
        <f>(D46-(J46/1.161))/D46</f>
        <v>0.60068717378547831</v>
      </c>
      <c r="M46">
        <v>2579</v>
      </c>
      <c r="N46" s="2">
        <v>0.28199999999999997</v>
      </c>
      <c r="O46" s="2">
        <f t="shared" si="34"/>
        <v>0.48625498007968126</v>
      </c>
      <c r="P46" s="2">
        <f>((D46-(J46/1.156))/D46)</f>
        <v>0.5989600421842044</v>
      </c>
      <c r="Q46">
        <f t="shared" si="17"/>
        <v>2215.3609999999999</v>
      </c>
      <c r="R46" s="2">
        <f t="shared" si="35"/>
        <v>0.55869302788844621</v>
      </c>
      <c r="S46" s="2">
        <f>(D46-(Q46/1.156))/D46</f>
        <v>0.61824656391734112</v>
      </c>
      <c r="T46" s="2">
        <f t="shared" si="36"/>
        <v>-2.229521912350596E-2</v>
      </c>
      <c r="U46">
        <v>2718</v>
      </c>
      <c r="V46" s="4">
        <v>0.21</v>
      </c>
      <c r="W46" s="2">
        <f t="shared" si="37"/>
        <v>0.45856573705179282</v>
      </c>
      <c r="X46" s="2">
        <f>(D46-(U46/1.153))/D46</f>
        <v>0.53041260802410484</v>
      </c>
      <c r="Y46">
        <f t="shared" si="11"/>
        <v>2432.61</v>
      </c>
      <c r="Z46" s="2">
        <f t="shared" si="38"/>
        <v>0.5154163346613545</v>
      </c>
      <c r="AA46" s="2">
        <f>(D46-(Y46/1.153))/D46</f>
        <v>0.57971928418157381</v>
      </c>
      <c r="AB46" s="2">
        <f t="shared" si="12"/>
        <v>4.3276693227091712E-2</v>
      </c>
      <c r="AC46">
        <v>2836</v>
      </c>
      <c r="AD46" s="2">
        <v>0.113</v>
      </c>
      <c r="AE46" s="2">
        <f t="shared" si="39"/>
        <v>0.43505976095617532</v>
      </c>
      <c r="AF46" s="2">
        <f>(D46-(AC46/1.163))/D46</f>
        <v>0.51423883143265281</v>
      </c>
      <c r="AG46">
        <f t="shared" si="13"/>
        <v>2675.7660000000001</v>
      </c>
      <c r="AH46" s="2">
        <f t="shared" si="40"/>
        <v>0.46697888446215136</v>
      </c>
      <c r="AI46" s="2">
        <f>(D46-(AG46/1.151))/D46</f>
        <v>0.53690606816868058</v>
      </c>
      <c r="AJ46" s="4">
        <f t="shared" si="14"/>
        <v>0.14973812810904388</v>
      </c>
      <c r="AK46" s="4">
        <f t="shared" si="15"/>
        <v>0.20782391673411238</v>
      </c>
      <c r="AL46" s="4">
        <f t="shared" si="16"/>
        <v>9.995683648426977E-2</v>
      </c>
    </row>
    <row r="47" spans="1:38" ht="12.75" customHeight="1" x14ac:dyDescent="0.2">
      <c r="A47" t="s">
        <v>21</v>
      </c>
      <c r="B47" s="11" t="s">
        <v>115</v>
      </c>
      <c r="D47">
        <v>3821</v>
      </c>
      <c r="E47" s="1">
        <v>38961</v>
      </c>
      <c r="F47">
        <v>2145</v>
      </c>
      <c r="G47" s="2">
        <v>0.21</v>
      </c>
      <c r="H47" s="2">
        <f t="shared" si="26"/>
        <v>0.43862863124836432</v>
      </c>
      <c r="I47" s="2">
        <f>(D47-(F47/1.161))/D47</f>
        <v>0.51647599590729054</v>
      </c>
      <c r="J47">
        <f t="shared" si="10"/>
        <v>1919.7750000000001</v>
      </c>
      <c r="K47" s="2">
        <f t="shared" si="27"/>
        <v>0.49757262496728605</v>
      </c>
      <c r="L47" s="2">
        <f>(D47-(J47/1.161))/D47</f>
        <v>0.56724601633702498</v>
      </c>
      <c r="M47">
        <v>1964</v>
      </c>
      <c r="N47" s="2">
        <v>0.24299999999999999</v>
      </c>
      <c r="O47" s="2">
        <f t="shared" si="34"/>
        <v>0.48599842973043705</v>
      </c>
      <c r="P47" s="2">
        <f>((D47-(J47/1.156))/D47)</f>
        <v>0.56537424305128536</v>
      </c>
      <c r="Q47">
        <f t="shared" si="17"/>
        <v>1725.374</v>
      </c>
      <c r="R47" s="2">
        <f t="shared" si="35"/>
        <v>0.54844962051818902</v>
      </c>
      <c r="S47" s="2">
        <f>(D47-(Q47/1.156))/D47</f>
        <v>0.60938548487732602</v>
      </c>
      <c r="T47" s="2">
        <f t="shared" si="36"/>
        <v>-5.087699555090297E-2</v>
      </c>
      <c r="U47">
        <v>1917</v>
      </c>
      <c r="V47" s="4">
        <v>0.13200000000000001</v>
      </c>
      <c r="W47" s="2">
        <f t="shared" si="37"/>
        <v>0.49829887464014655</v>
      </c>
      <c r="X47" s="2">
        <f>(D47-(U47/1.153))/D47</f>
        <v>0.56487326508252089</v>
      </c>
      <c r="Y47">
        <f t="shared" si="11"/>
        <v>1790.4779999999998</v>
      </c>
      <c r="Z47" s="2">
        <f t="shared" si="38"/>
        <v>0.53141114891389696</v>
      </c>
      <c r="AA47" s="2">
        <f>(D47-(Y47/1.153))/D47</f>
        <v>0.59359162958707457</v>
      </c>
      <c r="AB47" s="2">
        <f t="shared" si="12"/>
        <v>1.703847160429206E-2</v>
      </c>
      <c r="AC47">
        <v>2010</v>
      </c>
      <c r="AD47" s="2">
        <v>0.14599999999999999</v>
      </c>
      <c r="AE47" s="2">
        <f t="shared" si="39"/>
        <v>0.47395969641455116</v>
      </c>
      <c r="AF47" s="2">
        <f>(D47-(AC47/1.163))/D47</f>
        <v>0.54768675530055988</v>
      </c>
      <c r="AG47">
        <f t="shared" si="13"/>
        <v>1863.27</v>
      </c>
      <c r="AH47" s="2">
        <f t="shared" si="40"/>
        <v>0.51236063857628888</v>
      </c>
      <c r="AI47" s="2">
        <f>(D47-(AG47/1.151))/D47</f>
        <v>0.57633417773787055</v>
      </c>
      <c r="AJ47" s="4">
        <f t="shared" si="14"/>
        <v>-2.9433136695706446E-2</v>
      </c>
      <c r="AK47" s="4">
        <f t="shared" si="15"/>
        <v>7.9922382045863924E-2</v>
      </c>
      <c r="AL47" s="4">
        <f t="shared" si="16"/>
        <v>4.065506529541299E-2</v>
      </c>
    </row>
    <row r="48" spans="1:38" ht="29.25" customHeight="1" x14ac:dyDescent="0.2">
      <c r="A48" t="s">
        <v>21</v>
      </c>
      <c r="B48" s="11" t="s">
        <v>116</v>
      </c>
      <c r="D48">
        <v>4266</v>
      </c>
      <c r="E48" s="1">
        <v>38991</v>
      </c>
      <c r="F48">
        <v>2126</v>
      </c>
      <c r="G48" s="2">
        <v>0.14899999999999999</v>
      </c>
      <c r="H48" s="2">
        <f t="shared" si="26"/>
        <v>0.50164088138771679</v>
      </c>
      <c r="I48" s="2">
        <f>(D48-(F48/1.163))/D48</f>
        <v>0.57148829010121827</v>
      </c>
      <c r="J48">
        <f t="shared" si="10"/>
        <v>1967.6130000000001</v>
      </c>
      <c r="K48" s="2">
        <f t="shared" si="27"/>
        <v>0.53876863572433187</v>
      </c>
      <c r="L48" s="2">
        <f>(D48-(J48/1.163))/D48</f>
        <v>0.60341241248867761</v>
      </c>
      <c r="M48">
        <v>1892</v>
      </c>
      <c r="N48" s="2">
        <v>0.216</v>
      </c>
      <c r="O48" s="2">
        <f t="shared" si="34"/>
        <v>0.55649320206282227</v>
      </c>
      <c r="P48" s="2">
        <f>(D48-(M48/1.158))/D48</f>
        <v>0.61700621939794664</v>
      </c>
      <c r="Q48">
        <f t="shared" si="17"/>
        <v>1687.664</v>
      </c>
      <c r="R48" s="2">
        <f t="shared" si="35"/>
        <v>0.60439193624003751</v>
      </c>
      <c r="S48" s="2">
        <f>(D48-(Q48/1.158))/D48</f>
        <v>0.65836954770296841</v>
      </c>
      <c r="T48" s="2">
        <f t="shared" si="36"/>
        <v>-6.562330051570564E-2</v>
      </c>
      <c r="U48">
        <v>1949</v>
      </c>
      <c r="V48" s="4">
        <v>0.19900000000000001</v>
      </c>
      <c r="W48" s="2">
        <f t="shared" si="37"/>
        <v>0.54313173933427095</v>
      </c>
      <c r="X48" s="2">
        <f>(D48-(U48/1.148))/D48</f>
        <v>0.60203113182427781</v>
      </c>
      <c r="Y48">
        <f t="shared" si="11"/>
        <v>1755.0744999999999</v>
      </c>
      <c r="Z48" s="2">
        <f t="shared" si="38"/>
        <v>0.58859013127051107</v>
      </c>
      <c r="AA48" s="2">
        <f>(D48-(Y48/1.148))/D48</f>
        <v>0.64162903420776207</v>
      </c>
      <c r="AB48" s="2">
        <f t="shared" si="12"/>
        <v>1.5801804969526434E-2</v>
      </c>
      <c r="AC48">
        <v>2068</v>
      </c>
      <c r="AD48" s="2">
        <v>0.15</v>
      </c>
      <c r="AE48" s="2">
        <f t="shared" si="39"/>
        <v>0.51523675574308481</v>
      </c>
      <c r="AF48" s="2">
        <f>(D48-(AC48/1.147))/D48</f>
        <v>0.57736421599222743</v>
      </c>
      <c r="AG48">
        <f t="shared" si="13"/>
        <v>1912.9</v>
      </c>
      <c r="AH48" s="2">
        <f t="shared" si="40"/>
        <v>0.55159399906235351</v>
      </c>
      <c r="AI48" s="2">
        <f>(D48-(AG48/1.17))/D48</f>
        <v>0.61674700774560121</v>
      </c>
      <c r="AJ48" s="4">
        <f t="shared" si="14"/>
        <v>-2.7806789241583751E-2</v>
      </c>
      <c r="AK48" s="4">
        <f t="shared" si="15"/>
        <v>0.13346021482949208</v>
      </c>
      <c r="AL48" s="4">
        <f t="shared" si="16"/>
        <v>8.9925242489706375E-2</v>
      </c>
    </row>
    <row r="49" spans="1:38" ht="18.75" customHeight="1" x14ac:dyDescent="0.2">
      <c r="A49" t="s">
        <v>21</v>
      </c>
      <c r="B49" s="11" t="s">
        <v>117</v>
      </c>
      <c r="D49">
        <v>3662</v>
      </c>
      <c r="E49" s="1">
        <v>38991</v>
      </c>
      <c r="F49">
        <v>1866</v>
      </c>
      <c r="G49" s="2">
        <v>0.221</v>
      </c>
      <c r="H49" s="2">
        <f t="shared" si="26"/>
        <v>0.49044238121245221</v>
      </c>
      <c r="I49" s="2">
        <f>(D49-(F49/1.163))/D49</f>
        <v>0.56185931316633897</v>
      </c>
      <c r="J49">
        <f t="shared" si="10"/>
        <v>1659.807</v>
      </c>
      <c r="K49" s="2">
        <f t="shared" si="27"/>
        <v>0.54674849808847625</v>
      </c>
      <c r="L49" s="2">
        <f>(D49-(J49/1.163))/D49</f>
        <v>0.61027385906145848</v>
      </c>
      <c r="M49">
        <v>1782</v>
      </c>
      <c r="N49" s="2">
        <v>0.189</v>
      </c>
      <c r="O49" s="2">
        <f t="shared" si="34"/>
        <v>0.51338066630256696</v>
      </c>
      <c r="P49" s="2">
        <f>(D49-(M49/1.158))/D49</f>
        <v>0.5797760503476399</v>
      </c>
      <c r="Q49">
        <f t="shared" si="17"/>
        <v>1613.6009999999999</v>
      </c>
      <c r="R49" s="2">
        <f t="shared" si="35"/>
        <v>0.55936619333697446</v>
      </c>
      <c r="S49" s="2">
        <f>(D49-(Q49/1.158))/D49</f>
        <v>0.61948721358978787</v>
      </c>
      <c r="T49" s="2">
        <f t="shared" si="36"/>
        <v>-1.2617695248498206E-2</v>
      </c>
      <c r="U49">
        <v>1798</v>
      </c>
      <c r="V49" s="4">
        <v>0.214</v>
      </c>
      <c r="W49" s="2">
        <f t="shared" si="37"/>
        <v>0.50901146914254503</v>
      </c>
      <c r="X49" s="2">
        <f>(D49-(U49/1.148))/D49</f>
        <v>0.57230964211023083</v>
      </c>
      <c r="Y49">
        <f t="shared" si="11"/>
        <v>1605.614</v>
      </c>
      <c r="Z49" s="2">
        <f t="shared" si="38"/>
        <v>0.56154724194429273</v>
      </c>
      <c r="AA49" s="2">
        <f>(D49-(Y49/1.148))/D49</f>
        <v>0.61807251040443612</v>
      </c>
      <c r="AB49" s="2">
        <f t="shared" si="12"/>
        <v>-2.18104860731827E-3</v>
      </c>
      <c r="AC49">
        <v>1787</v>
      </c>
      <c r="AD49" s="2">
        <v>0.21199999999999999</v>
      </c>
      <c r="AE49" s="2">
        <f t="shared" si="39"/>
        <v>0.51201529219006003</v>
      </c>
      <c r="AF49" s="2">
        <f>(D49-(AC49/1.147))/D49</f>
        <v>0.57455561655628595</v>
      </c>
      <c r="AG49">
        <f t="shared" si="13"/>
        <v>1597.578</v>
      </c>
      <c r="AH49" s="2">
        <f t="shared" si="40"/>
        <v>0.56374167121791374</v>
      </c>
      <c r="AI49" s="2">
        <f>(D49-(AG49/1.17))/D49</f>
        <v>0.6271296335195844</v>
      </c>
      <c r="AJ49" s="4">
        <f t="shared" si="14"/>
        <v>-3.7491708373322975E-2</v>
      </c>
      <c r="AK49" s="4">
        <f t="shared" si="15"/>
        <v>-9.929964098931307E-3</v>
      </c>
      <c r="AL49" s="4">
        <f t="shared" si="16"/>
        <v>-5.0049389205625685E-3</v>
      </c>
    </row>
    <row r="50" spans="1:38" ht="17.25" customHeight="1" x14ac:dyDescent="0.2">
      <c r="A50" t="s">
        <v>21</v>
      </c>
      <c r="B50" s="11" t="s">
        <v>118</v>
      </c>
      <c r="D50">
        <v>4399</v>
      </c>
      <c r="E50" s="1">
        <v>38991</v>
      </c>
      <c r="F50">
        <v>2478</v>
      </c>
      <c r="G50" s="2">
        <v>0.23899999999999999</v>
      </c>
      <c r="H50" s="2">
        <f t="shared" si="26"/>
        <v>0.43669015685383039</v>
      </c>
      <c r="I50" s="2">
        <f>(D50-(F50/1.163))/D50</f>
        <v>0.51564071956477253</v>
      </c>
      <c r="J50">
        <f t="shared" si="10"/>
        <v>2181.8790000000004</v>
      </c>
      <c r="K50" s="2">
        <f t="shared" si="27"/>
        <v>0.50400568310979765</v>
      </c>
      <c r="L50" s="2">
        <f>(D50-(J50/1.163))/D50</f>
        <v>0.5735216535767822</v>
      </c>
      <c r="M50">
        <v>2346</v>
      </c>
      <c r="N50" s="2">
        <v>0.23</v>
      </c>
      <c r="O50" s="2">
        <f t="shared" si="34"/>
        <v>0.46669697658558762</v>
      </c>
      <c r="P50" s="2">
        <f>(D50-(M50/1.158))/D50</f>
        <v>0.53946198323453165</v>
      </c>
      <c r="Q50">
        <f t="shared" si="17"/>
        <v>2076.21</v>
      </c>
      <c r="R50" s="2">
        <f t="shared" si="35"/>
        <v>0.5280268242782451</v>
      </c>
      <c r="S50" s="2">
        <f>(D50-(Q50/1.158))/D50</f>
        <v>0.59242385516256046</v>
      </c>
      <c r="T50" s="2">
        <f t="shared" si="36"/>
        <v>-2.4021141168447446E-2</v>
      </c>
      <c r="U50">
        <v>2444</v>
      </c>
      <c r="V50" s="4">
        <v>0.16700000000000001</v>
      </c>
      <c r="W50" s="2">
        <f t="shared" si="37"/>
        <v>0.44441918617867698</v>
      </c>
      <c r="X50" s="2">
        <f>(D50-(U50/1.148))/D50</f>
        <v>0.51604458726365587</v>
      </c>
      <c r="Y50">
        <f t="shared" si="11"/>
        <v>2239.9259999999999</v>
      </c>
      <c r="Z50" s="2">
        <f t="shared" si="38"/>
        <v>0.49081018413275745</v>
      </c>
      <c r="AA50" s="2">
        <f>(D50-(Y50/1.148))/D50</f>
        <v>0.55645486422714063</v>
      </c>
      <c r="AB50" s="2">
        <f t="shared" si="12"/>
        <v>3.7216640145487645E-2</v>
      </c>
      <c r="AC50">
        <v>2333</v>
      </c>
      <c r="AD50" s="2">
        <v>0.4</v>
      </c>
      <c r="AE50" s="2">
        <f t="shared" si="39"/>
        <v>0.46965219368038191</v>
      </c>
      <c r="AF50" s="2">
        <f>(D50-(AC50/1.147))/D50</f>
        <v>0.53762179047984471</v>
      </c>
      <c r="AG50">
        <f t="shared" si="13"/>
        <v>1866.4</v>
      </c>
      <c r="AH50" s="2">
        <f t="shared" si="40"/>
        <v>0.57572175494430555</v>
      </c>
      <c r="AI50" s="2">
        <f>(D50-(AG50/1.17))/D50</f>
        <v>0.63736902131991924</v>
      </c>
      <c r="AJ50" s="4">
        <f t="shared" si="14"/>
        <v>-0.14459051120616689</v>
      </c>
      <c r="AK50" s="4">
        <f t="shared" si="15"/>
        <v>-0.10105432494786171</v>
      </c>
      <c r="AL50" s="4">
        <f t="shared" si="16"/>
        <v>-0.16675818754726723</v>
      </c>
    </row>
    <row r="51" spans="1:38" ht="28.5" customHeight="1" x14ac:dyDescent="0.2">
      <c r="A51" t="s">
        <v>21</v>
      </c>
      <c r="B51" s="11" t="s">
        <v>119</v>
      </c>
      <c r="D51">
        <v>3628</v>
      </c>
      <c r="E51" s="1">
        <v>38991</v>
      </c>
      <c r="F51">
        <v>2193</v>
      </c>
      <c r="G51" s="2">
        <v>0.221</v>
      </c>
      <c r="H51" s="2">
        <f t="shared" si="26"/>
        <v>0.39553472987872107</v>
      </c>
      <c r="I51" s="2">
        <f>(D51-(F51/1.163))/D51</f>
        <v>0.48025342207972582</v>
      </c>
      <c r="J51">
        <f t="shared" si="10"/>
        <v>1950.6734999999999</v>
      </c>
      <c r="K51" s="2">
        <f t="shared" si="27"/>
        <v>0.46232814222712243</v>
      </c>
      <c r="L51" s="2">
        <f>(D51-(J51/1.163))/D51</f>
        <v>0.53768541893991617</v>
      </c>
      <c r="M51">
        <v>2084</v>
      </c>
      <c r="N51" s="2">
        <v>0.29299999999999998</v>
      </c>
      <c r="O51" s="2">
        <f t="shared" si="34"/>
        <v>0.42557883131201762</v>
      </c>
      <c r="P51" s="2">
        <f>(D51-(M51/1.158))/D51</f>
        <v>0.50395408576167322</v>
      </c>
      <c r="Q51">
        <f t="shared" si="17"/>
        <v>1778.6940000000002</v>
      </c>
      <c r="R51" s="2">
        <f t="shared" si="35"/>
        <v>0.50973153252480696</v>
      </c>
      <c r="S51" s="2">
        <f>(D51-(Q51/1.158))/D51</f>
        <v>0.5766248121975881</v>
      </c>
      <c r="T51" s="2">
        <f t="shared" si="36"/>
        <v>-4.7403390297684533E-2</v>
      </c>
      <c r="U51">
        <v>2077</v>
      </c>
      <c r="V51" s="4">
        <v>0.22</v>
      </c>
      <c r="W51" s="2">
        <f t="shared" si="37"/>
        <v>0.42750826901874311</v>
      </c>
      <c r="X51" s="2">
        <f>(D51-(U51/1.148))/D51</f>
        <v>0.50131382318705842</v>
      </c>
      <c r="Y51">
        <f t="shared" si="11"/>
        <v>1848.53</v>
      </c>
      <c r="Z51" s="2">
        <f t="shared" si="38"/>
        <v>0.49048235942668139</v>
      </c>
      <c r="AA51" s="2">
        <f>(D51-(Y51/1.148))/D51</f>
        <v>0.55616930263648201</v>
      </c>
      <c r="AB51" s="2">
        <f t="shared" si="12"/>
        <v>1.9249173098125572E-2</v>
      </c>
      <c r="AC51">
        <v>2183</v>
      </c>
      <c r="AD51" s="2">
        <v>0.14499999999999999</v>
      </c>
      <c r="AE51" s="2">
        <f t="shared" si="39"/>
        <v>0.39829106945975745</v>
      </c>
      <c r="AF51" s="2">
        <f>(D51-(AC51/1.147))/D51</f>
        <v>0.47540633780275277</v>
      </c>
      <c r="AG51">
        <f t="shared" si="13"/>
        <v>2024.7325000000001</v>
      </c>
      <c r="AH51" s="2">
        <f t="shared" si="40"/>
        <v>0.44191496692392501</v>
      </c>
      <c r="AI51" s="2">
        <f>(D51-(AG51/1.17))/D51</f>
        <v>0.52300424523412392</v>
      </c>
      <c r="AJ51" s="4">
        <f t="shared" si="14"/>
        <v>3.7965861534490435E-2</v>
      </c>
      <c r="AK51" s="4">
        <f t="shared" si="15"/>
        <v>0.13832536681407789</v>
      </c>
      <c r="AL51" s="4">
        <f t="shared" si="16"/>
        <v>9.5320335618031604E-2</v>
      </c>
    </row>
    <row r="52" spans="1:38" ht="27.75" customHeight="1" x14ac:dyDescent="0.2">
      <c r="A52" t="s">
        <v>21</v>
      </c>
      <c r="B52" s="11" t="s">
        <v>120</v>
      </c>
      <c r="D52">
        <v>3349</v>
      </c>
      <c r="E52" s="1">
        <v>38991</v>
      </c>
      <c r="F52">
        <v>1679</v>
      </c>
      <c r="G52" s="2">
        <v>0.23899999999999999</v>
      </c>
      <c r="H52" s="2">
        <f t="shared" si="26"/>
        <v>0.49865631531800536</v>
      </c>
      <c r="I52" s="2">
        <f>(D52-(F52/1.163))/D52</f>
        <v>0.56892202520894708</v>
      </c>
      <c r="J52">
        <f t="shared" si="10"/>
        <v>1478.3595</v>
      </c>
      <c r="K52" s="2">
        <f t="shared" si="27"/>
        <v>0.55856688563750367</v>
      </c>
      <c r="L52" s="2">
        <f>(D52-(J52/1.163))/D52</f>
        <v>0.62043584319647793</v>
      </c>
      <c r="M52">
        <v>1469</v>
      </c>
      <c r="N52" s="2">
        <v>0.23</v>
      </c>
      <c r="O52" s="2">
        <f t="shared" si="34"/>
        <v>0.56136160047775452</v>
      </c>
      <c r="P52" s="2">
        <f>(D52-(M52/1.158))/D52</f>
        <v>0.62121036310686917</v>
      </c>
      <c r="Q52">
        <f t="shared" si="17"/>
        <v>1300.0650000000001</v>
      </c>
      <c r="R52" s="2">
        <f t="shared" si="35"/>
        <v>0.61180501642281271</v>
      </c>
      <c r="S52" s="2">
        <f>(D52-(Q52/1.158))/D52</f>
        <v>0.66477117134957919</v>
      </c>
      <c r="T52" s="2">
        <f t="shared" si="36"/>
        <v>-5.3238130785309035E-2</v>
      </c>
      <c r="U52">
        <v>1369</v>
      </c>
      <c r="V52" s="4">
        <v>0.371</v>
      </c>
      <c r="W52" s="2">
        <f t="shared" si="37"/>
        <v>0.59122126007763509</v>
      </c>
      <c r="X52" s="2">
        <f>(D52-(U52/1.148))/D52</f>
        <v>0.64392095825577966</v>
      </c>
      <c r="Y52">
        <f t="shared" si="11"/>
        <v>1115.0505000000001</v>
      </c>
      <c r="Z52" s="2">
        <f t="shared" si="38"/>
        <v>0.66704971633323373</v>
      </c>
      <c r="AA52" s="2">
        <f>(D52-(Y52/1.148))/D52</f>
        <v>0.70997362049933255</v>
      </c>
      <c r="AB52" s="2">
        <f t="shared" si="12"/>
        <v>-5.5244699910421025E-2</v>
      </c>
      <c r="AC52">
        <v>1448</v>
      </c>
      <c r="AD52" s="2">
        <v>0.152</v>
      </c>
      <c r="AE52" s="2">
        <f t="shared" si="39"/>
        <v>0.5676321289937295</v>
      </c>
      <c r="AF52" s="2">
        <f>(D52-(AC52/1.147))/D52</f>
        <v>0.62304457628049648</v>
      </c>
      <c r="AG52">
        <f t="shared" si="13"/>
        <v>1337.952</v>
      </c>
      <c r="AH52" s="2">
        <f t="shared" si="40"/>
        <v>0.60049208719020608</v>
      </c>
      <c r="AI52" s="2">
        <f>(D52-(AG52/1.17))/D52</f>
        <v>0.65854024546171452</v>
      </c>
      <c r="AJ52" s="4">
        <f t="shared" si="14"/>
        <v>-9.4975207315947399E-2</v>
      </c>
      <c r="AK52" s="4">
        <f t="shared" si="15"/>
        <v>2.9142389034394117E-2</v>
      </c>
      <c r="AL52" s="4">
        <f t="shared" si="16"/>
        <v>0.19990260530801032</v>
      </c>
    </row>
    <row r="53" spans="1:38" ht="12.75" customHeight="1" x14ac:dyDescent="0.2">
      <c r="A53" t="s">
        <v>21</v>
      </c>
      <c r="B53" s="11" t="s">
        <v>121</v>
      </c>
      <c r="D53">
        <v>4930</v>
      </c>
      <c r="E53" s="1">
        <v>38961</v>
      </c>
      <c r="F53">
        <v>2408</v>
      </c>
      <c r="G53" s="2">
        <v>0.29799999999999999</v>
      </c>
      <c r="H53" s="2">
        <f t="shared" si="26"/>
        <v>0.5115618661257606</v>
      </c>
      <c r="I53" s="2">
        <f>(D53-(F53/1.161))/D53</f>
        <v>0.57929531966043124</v>
      </c>
      <c r="J53">
        <f t="shared" si="10"/>
        <v>2049.2080000000001</v>
      </c>
      <c r="K53" s="2">
        <f t="shared" si="27"/>
        <v>0.58433914807302234</v>
      </c>
      <c r="L53" s="2">
        <f>(D53-(J53/1.161))/D53</f>
        <v>0.64198031703102698</v>
      </c>
      <c r="M53">
        <v>2430</v>
      </c>
      <c r="N53" s="2">
        <v>0.222</v>
      </c>
      <c r="O53" s="2">
        <f t="shared" si="34"/>
        <v>0.50709939148073024</v>
      </c>
      <c r="P53" s="2">
        <f>((D53-(J53/1.156))/D53)</f>
        <v>0.64043178899050368</v>
      </c>
      <c r="Q53">
        <f t="shared" si="17"/>
        <v>2160.27</v>
      </c>
      <c r="R53" s="2">
        <f t="shared" si="35"/>
        <v>0.56181135902636914</v>
      </c>
      <c r="S53" s="2">
        <f>(D53-(Q53/1.156))/D53</f>
        <v>0.62094408220274144</v>
      </c>
      <c r="T53" s="2">
        <f t="shared" si="36"/>
        <v>2.2527789046653202E-2</v>
      </c>
      <c r="U53">
        <v>2484</v>
      </c>
      <c r="V53" s="4">
        <v>0.24099999999999999</v>
      </c>
      <c r="W53" s="2">
        <f t="shared" si="37"/>
        <v>0.49614604462474643</v>
      </c>
      <c r="X53" s="2">
        <f>(D53-(U53/1.153))/D53</f>
        <v>0.56300610982198307</v>
      </c>
      <c r="Y53">
        <f t="shared" si="11"/>
        <v>2184.6779999999999</v>
      </c>
      <c r="Z53" s="2">
        <f t="shared" si="38"/>
        <v>0.55686044624746456</v>
      </c>
      <c r="AA53" s="2">
        <f>(D53-(Y53/1.153))/D53</f>
        <v>0.61566387358843422</v>
      </c>
      <c r="AB53" s="2">
        <f t="shared" si="12"/>
        <v>4.9509127789045815E-3</v>
      </c>
      <c r="AC53">
        <v>2459</v>
      </c>
      <c r="AD53" s="2">
        <v>4.8000000000000001E-2</v>
      </c>
      <c r="AE53" s="2">
        <f t="shared" si="39"/>
        <v>0.50121703853955379</v>
      </c>
      <c r="AF53" s="2">
        <f>(D53-(AC53/1.163))/D53</f>
        <v>0.57112385085086304</v>
      </c>
      <c r="AG53">
        <f t="shared" si="13"/>
        <v>2399.9839999999999</v>
      </c>
      <c r="AH53" s="2">
        <f t="shared" si="40"/>
        <v>0.51318782961460452</v>
      </c>
      <c r="AI53" s="2">
        <f>(D53-(AG53/1.151))/D53</f>
        <v>0.57705284936108125</v>
      </c>
      <c r="AJ53" s="4">
        <f t="shared" si="14"/>
        <v>0.17117637643421257</v>
      </c>
      <c r="AK53" s="4">
        <f t="shared" si="15"/>
        <v>0.11096483309956606</v>
      </c>
      <c r="AL53" s="4">
        <f t="shared" si="16"/>
        <v>9.8552738664462236E-2</v>
      </c>
    </row>
    <row r="54" spans="1:38" ht="12.75" customHeight="1" x14ac:dyDescent="0.2">
      <c r="A54" t="s">
        <v>21</v>
      </c>
      <c r="B54" s="11" t="s">
        <v>122</v>
      </c>
      <c r="D54">
        <v>4466</v>
      </c>
      <c r="E54" s="1">
        <v>38961</v>
      </c>
      <c r="F54">
        <v>2517</v>
      </c>
      <c r="G54" s="2">
        <v>0.24199999999999999</v>
      </c>
      <c r="H54" s="2">
        <f t="shared" si="26"/>
        <v>0.43640841916703987</v>
      </c>
      <c r="I54" s="2">
        <f>(D54-(F54/1.161))/D54</f>
        <v>0.51456366853319535</v>
      </c>
      <c r="J54">
        <f t="shared" si="10"/>
        <v>2212.4430000000002</v>
      </c>
      <c r="K54" s="2">
        <f t="shared" si="27"/>
        <v>0.50460300044782802</v>
      </c>
      <c r="L54" s="2">
        <f>(D54-(J54/1.161))/D54</f>
        <v>0.57330146464067866</v>
      </c>
      <c r="M54">
        <v>2592</v>
      </c>
      <c r="N54" s="2">
        <v>0.19500000000000001</v>
      </c>
      <c r="O54" s="2">
        <f t="shared" si="34"/>
        <v>0.41961486789072994</v>
      </c>
      <c r="P54" s="2">
        <f>((D54-(J54/1.156))/D54)</f>
        <v>0.57145588274033554</v>
      </c>
      <c r="Q54">
        <f t="shared" si="17"/>
        <v>2339.2799999999997</v>
      </c>
      <c r="R54" s="2">
        <f t="shared" si="35"/>
        <v>0.47620241827138382</v>
      </c>
      <c r="S54" s="2">
        <f>(D54-(Q54/1.156))/D54</f>
        <v>0.54688790507905172</v>
      </c>
      <c r="T54" s="2">
        <f t="shared" si="36"/>
        <v>2.84005821764442E-2</v>
      </c>
      <c r="U54">
        <v>2525</v>
      </c>
      <c r="V54" s="4">
        <v>0.17</v>
      </c>
      <c r="W54" s="2">
        <f t="shared" si="37"/>
        <v>0.43461710703090012</v>
      </c>
      <c r="X54" s="2">
        <f>(D54-(U54/1.153))/D54</f>
        <v>0.50964189681777983</v>
      </c>
      <c r="Y54">
        <f t="shared" si="11"/>
        <v>2310.375</v>
      </c>
      <c r="Z54" s="2">
        <f t="shared" si="38"/>
        <v>0.48267465293327361</v>
      </c>
      <c r="AA54" s="2">
        <f>(D54-(Y54/1.153))/D54</f>
        <v>0.5513223355882686</v>
      </c>
      <c r="AB54" s="2">
        <f t="shared" si="12"/>
        <v>-6.4722346618897864E-3</v>
      </c>
      <c r="AC54">
        <v>2448</v>
      </c>
      <c r="AD54" s="2">
        <v>0.16800000000000001</v>
      </c>
      <c r="AE54" s="2">
        <f t="shared" si="39"/>
        <v>0.45185848634124498</v>
      </c>
      <c r="AF54" s="2">
        <f>(D54-(AC54/1.163))/D54</f>
        <v>0.52868313528911859</v>
      </c>
      <c r="AG54">
        <f t="shared" si="13"/>
        <v>2242.3679999999999</v>
      </c>
      <c r="AH54" s="2">
        <f t="shared" si="40"/>
        <v>0.49790237348858041</v>
      </c>
      <c r="AI54" s="2">
        <f>(D54-(AG54/1.151))/D54</f>
        <v>0.56377269634107763</v>
      </c>
      <c r="AJ54" s="4">
        <f t="shared" si="14"/>
        <v>1.3525772189385258E-2</v>
      </c>
      <c r="AK54" s="4">
        <f t="shared" si="15"/>
        <v>-4.1428131732840857E-2</v>
      </c>
      <c r="AL54" s="4">
        <f t="shared" si="16"/>
        <v>-2.9435481253043305E-2</v>
      </c>
    </row>
    <row r="55" spans="1:38" ht="12.75" customHeight="1" x14ac:dyDescent="0.2">
      <c r="A55" t="s">
        <v>21</v>
      </c>
      <c r="B55" s="11" t="s">
        <v>123</v>
      </c>
      <c r="D55">
        <v>3463</v>
      </c>
      <c r="E55" s="1">
        <v>38961</v>
      </c>
      <c r="F55">
        <v>1938</v>
      </c>
      <c r="G55" s="2">
        <v>0.17299999999999999</v>
      </c>
      <c r="H55" s="2">
        <f t="shared" si="26"/>
        <v>0.44036962171527577</v>
      </c>
      <c r="I55" s="2">
        <f>(D55-(F55/1.161))/D55</f>
        <v>0.51797555703296794</v>
      </c>
      <c r="J55">
        <f t="shared" si="10"/>
        <v>1770.3630000000001</v>
      </c>
      <c r="K55" s="2">
        <f t="shared" si="27"/>
        <v>0.48877764943690438</v>
      </c>
      <c r="L55" s="2">
        <f>(D55-(J55/1.161))/D55</f>
        <v>0.55967067134961623</v>
      </c>
      <c r="M55">
        <v>1674</v>
      </c>
      <c r="N55" s="2">
        <v>0.253</v>
      </c>
      <c r="O55" s="2">
        <f t="shared" si="34"/>
        <v>0.51660410049090388</v>
      </c>
      <c r="P55" s="2">
        <f>((D55-(J55/1.156))/D55)</f>
        <v>0.55776613273088604</v>
      </c>
      <c r="Q55">
        <f t="shared" si="17"/>
        <v>1462.2389999999998</v>
      </c>
      <c r="R55" s="2">
        <f t="shared" si="35"/>
        <v>0.5777536817788046</v>
      </c>
      <c r="S55" s="2">
        <f>(D55-(Q55/1.156))/D55</f>
        <v>0.63473501883979633</v>
      </c>
      <c r="T55" s="2">
        <f t="shared" si="36"/>
        <v>-8.8976032341900213E-2</v>
      </c>
      <c r="U55">
        <v>1651</v>
      </c>
      <c r="V55" s="4">
        <v>0.246</v>
      </c>
      <c r="W55" s="2">
        <f t="shared" si="37"/>
        <v>0.52324574068726537</v>
      </c>
      <c r="X55" s="2">
        <f>(D55-(U55/1.153))/D55</f>
        <v>0.58650974907828735</v>
      </c>
      <c r="Y55">
        <f t="shared" si="11"/>
        <v>1447.9269999999999</v>
      </c>
      <c r="Z55" s="2">
        <f t="shared" si="38"/>
        <v>0.58188651458273177</v>
      </c>
      <c r="AA55" s="2">
        <f>(D55-(Y55/1.153))/D55</f>
        <v>0.63736904994165799</v>
      </c>
      <c r="AB55" s="2">
        <f t="shared" si="12"/>
        <v>-4.1328328039271778E-3</v>
      </c>
      <c r="AC55">
        <v>1644</v>
      </c>
      <c r="AD55" s="2">
        <v>0.22900000000000001</v>
      </c>
      <c r="AE55" s="2">
        <f t="shared" si="39"/>
        <v>0.52526710944267974</v>
      </c>
      <c r="AF55" s="2">
        <f>(D55-(AC55/1.163))/D55</f>
        <v>0.59180318954658617</v>
      </c>
      <c r="AG55">
        <f t="shared" si="13"/>
        <v>1455.7619999999999</v>
      </c>
      <c r="AH55" s="2">
        <f t="shared" si="40"/>
        <v>0.57962402541149294</v>
      </c>
      <c r="AI55" s="2">
        <f>(D55-(AG55/1.151))/D55</f>
        <v>0.63477326273804768</v>
      </c>
      <c r="AJ55" s="4">
        <f t="shared" si="14"/>
        <v>-0.17770423353854556</v>
      </c>
      <c r="AK55" s="4">
        <f t="shared" si="15"/>
        <v>-4.4295084456095974E-3</v>
      </c>
      <c r="AL55" s="4">
        <f t="shared" si="16"/>
        <v>5.4111844036336685E-3</v>
      </c>
    </row>
    <row r="56" spans="1:38" ht="12.75" customHeight="1" x14ac:dyDescent="0.2">
      <c r="A56" t="s">
        <v>21</v>
      </c>
      <c r="B56" s="11" t="s">
        <v>124</v>
      </c>
      <c r="D56">
        <v>2772</v>
      </c>
      <c r="E56" s="1">
        <v>38961</v>
      </c>
      <c r="F56">
        <v>1496</v>
      </c>
      <c r="G56" s="2">
        <v>0.16300000000000001</v>
      </c>
      <c r="H56" s="2">
        <f t="shared" si="26"/>
        <v>0.46031746031746029</v>
      </c>
      <c r="I56" s="2">
        <f>(D56-(F56/1.161))/D56</f>
        <v>0.53515715789617602</v>
      </c>
      <c r="J56">
        <f t="shared" si="10"/>
        <v>1374.076</v>
      </c>
      <c r="K56" s="2">
        <f t="shared" si="27"/>
        <v>0.50430158730158725</v>
      </c>
      <c r="L56" s="2">
        <f>(D56-(J56/1.161))/D56</f>
        <v>0.57304184952763759</v>
      </c>
      <c r="M56">
        <v>1315</v>
      </c>
      <c r="N56" s="2">
        <v>0.313</v>
      </c>
      <c r="O56" s="2">
        <f t="shared" si="34"/>
        <v>0.52561327561327564</v>
      </c>
      <c r="P56" s="2">
        <f>((D56-(J56/1.156))/D56)</f>
        <v>0.57119514472455646</v>
      </c>
      <c r="Q56">
        <f t="shared" si="17"/>
        <v>1109.2025000000001</v>
      </c>
      <c r="R56" s="2">
        <f t="shared" si="35"/>
        <v>0.5998547979797979</v>
      </c>
      <c r="S56" s="2">
        <f>(D56-(Q56/1.156))/D56</f>
        <v>0.65385363147041342</v>
      </c>
      <c r="T56" s="2">
        <f t="shared" si="36"/>
        <v>-9.5553210678210654E-2</v>
      </c>
      <c r="U56">
        <v>1223</v>
      </c>
      <c r="V56" s="4">
        <v>0.23799999999999999</v>
      </c>
      <c r="W56" s="2">
        <f t="shared" si="37"/>
        <v>0.55880230880230886</v>
      </c>
      <c r="X56" s="2">
        <f>(D56-(U56/1.153))/D56</f>
        <v>0.61734805620321664</v>
      </c>
      <c r="Y56">
        <f t="shared" si="11"/>
        <v>1077.463</v>
      </c>
      <c r="Z56" s="2">
        <f t="shared" si="38"/>
        <v>0.61130483405483405</v>
      </c>
      <c r="AA56" s="2">
        <f>(D56-(Y56/1.153))/D56</f>
        <v>0.66288363751503387</v>
      </c>
      <c r="AB56" s="2">
        <f t="shared" si="12"/>
        <v>-1.1450036075036141E-2</v>
      </c>
      <c r="AC56">
        <v>1194</v>
      </c>
      <c r="AD56" s="2">
        <v>0.20399999999999999</v>
      </c>
      <c r="AE56" s="2">
        <f t="shared" si="39"/>
        <v>0.56926406926406925</v>
      </c>
      <c r="AF56" s="2">
        <f>(D56-(AC56/1.163))/D56</f>
        <v>0.62963376548931149</v>
      </c>
      <c r="AG56">
        <f t="shared" si="13"/>
        <v>1072.212</v>
      </c>
      <c r="AH56" s="2">
        <f t="shared" si="40"/>
        <v>0.61319913419913419</v>
      </c>
      <c r="AI56" s="2">
        <f>(D56-(AG56/1.151))/D56</f>
        <v>0.66394364396102012</v>
      </c>
      <c r="AJ56" s="4">
        <f t="shared" si="14"/>
        <v>-0.21968508292117764</v>
      </c>
      <c r="AK56" s="4">
        <f t="shared" si="15"/>
        <v>-3.3348734789184278E-2</v>
      </c>
      <c r="AL56" s="4">
        <f t="shared" si="16"/>
        <v>-4.8734852148055157E-3</v>
      </c>
    </row>
    <row r="57" spans="1:38" ht="13.5" customHeight="1" x14ac:dyDescent="0.2">
      <c r="A57" t="s">
        <v>21</v>
      </c>
      <c r="B57" s="11" t="s">
        <v>125</v>
      </c>
      <c r="D57">
        <v>3626</v>
      </c>
      <c r="E57" s="1">
        <v>38991</v>
      </c>
      <c r="F57">
        <v>1992</v>
      </c>
      <c r="G57" s="2">
        <v>0.23899999999999999</v>
      </c>
      <c r="H57" s="2">
        <f t="shared" si="26"/>
        <v>0.4506343077771649</v>
      </c>
      <c r="I57" s="2">
        <f>(D57-(F57/1.163))/D57</f>
        <v>0.52763053119274717</v>
      </c>
      <c r="J57">
        <f t="shared" si="10"/>
        <v>1753.9560000000001</v>
      </c>
      <c r="K57" s="2">
        <f t="shared" si="27"/>
        <v>0.51628350799779366</v>
      </c>
      <c r="L57" s="2">
        <f>(D57-(J57/1.163))/D57</f>
        <v>0.5840786827152139</v>
      </c>
      <c r="M57">
        <v>1594</v>
      </c>
      <c r="N57" s="2">
        <v>0.23</v>
      </c>
      <c r="O57" s="2">
        <f t="shared" si="34"/>
        <v>0.56039713182570328</v>
      </c>
      <c r="P57" s="2">
        <f>(D57-(M57/1.158))/D57</f>
        <v>0.6203774886232325</v>
      </c>
      <c r="Q57">
        <f t="shared" ref="Q57:Q120" si="41">M57*(1-(N57/2))</f>
        <v>1410.69</v>
      </c>
      <c r="R57" s="2">
        <f t="shared" si="35"/>
        <v>0.61095146166574732</v>
      </c>
      <c r="S57" s="2">
        <f>(D57-(Q57/1.158))/D57</f>
        <v>0.66403407743156073</v>
      </c>
      <c r="T57" s="2">
        <f t="shared" si="36"/>
        <v>-9.4667953667953664E-2</v>
      </c>
      <c r="U57">
        <v>1487</v>
      </c>
      <c r="V57" s="4">
        <v>0.24399999999999999</v>
      </c>
      <c r="W57" s="2">
        <f t="shared" si="37"/>
        <v>0.58990623276337562</v>
      </c>
      <c r="X57" s="2">
        <f>(D57-(U57/1.148))/D57</f>
        <v>0.64277546407959552</v>
      </c>
      <c r="Y57">
        <f t="shared" si="11"/>
        <v>1305.586</v>
      </c>
      <c r="Z57" s="2">
        <f t="shared" si="38"/>
        <v>0.63993767236624377</v>
      </c>
      <c r="AA57" s="2">
        <f>(D57-(Y57/1.148))/D57</f>
        <v>0.68635685746188491</v>
      </c>
      <c r="AB57" s="2">
        <f t="shared" si="12"/>
        <v>-2.8986210700496451E-2</v>
      </c>
      <c r="AC57">
        <v>1552</v>
      </c>
      <c r="AD57" s="2">
        <v>0.19400000000000001</v>
      </c>
      <c r="AE57" s="2">
        <f t="shared" si="39"/>
        <v>0.57198014340871484</v>
      </c>
      <c r="AF57" s="2">
        <f>(D57-(AC57/1.147))/D57</f>
        <v>0.62683534734848723</v>
      </c>
      <c r="AG57">
        <f t="shared" si="13"/>
        <v>1401.4560000000001</v>
      </c>
      <c r="AH57" s="2">
        <f t="shared" si="40"/>
        <v>0.61349806949806951</v>
      </c>
      <c r="AI57" s="2">
        <f>(D57-(AG57/1.17))/D57</f>
        <v>0.66965646965646963</v>
      </c>
      <c r="AJ57" s="4">
        <f t="shared" si="14"/>
        <v>-0.20097425477035924</v>
      </c>
      <c r="AK57" s="4">
        <f t="shared" si="15"/>
        <v>-6.5457329392001494E-3</v>
      </c>
      <c r="AL57" s="4">
        <f t="shared" si="16"/>
        <v>7.3430628085779007E-2</v>
      </c>
    </row>
    <row r="58" spans="1:38" ht="12.75" customHeight="1" x14ac:dyDescent="0.2">
      <c r="A58" t="s">
        <v>21</v>
      </c>
      <c r="B58" s="11" t="s">
        <v>126</v>
      </c>
      <c r="D58">
        <v>4259</v>
      </c>
      <c r="E58" s="1">
        <v>38961</v>
      </c>
      <c r="F58">
        <v>1892</v>
      </c>
      <c r="G58" s="2">
        <v>0.221</v>
      </c>
      <c r="H58" s="2">
        <f t="shared" si="26"/>
        <v>0.55576426391171641</v>
      </c>
      <c r="I58" s="2">
        <f>(D58-(F58/1.161))/D58</f>
        <v>0.61736801370518202</v>
      </c>
      <c r="J58">
        <f t="shared" si="10"/>
        <v>1682.934</v>
      </c>
      <c r="K58" s="2">
        <f t="shared" si="27"/>
        <v>0.60485231274947171</v>
      </c>
      <c r="L58" s="2">
        <f>(D58-(J58/1.161))/D58</f>
        <v>0.65964884819075942</v>
      </c>
      <c r="M58">
        <v>1901</v>
      </c>
      <c r="N58" s="2">
        <v>0.221</v>
      </c>
      <c r="O58" s="2">
        <f t="shared" si="34"/>
        <v>0.55365109180558814</v>
      </c>
      <c r="P58" s="2">
        <f>((D58-(J58/1.156))/D58)</f>
        <v>0.65817674113276103</v>
      </c>
      <c r="Q58">
        <f t="shared" si="41"/>
        <v>1690.9395</v>
      </c>
      <c r="R58" s="2">
        <f t="shared" si="35"/>
        <v>0.60297264616107071</v>
      </c>
      <c r="S58" s="2">
        <f>(D58-(Q58/1.156))/D58</f>
        <v>0.65655073197324454</v>
      </c>
      <c r="T58" s="2">
        <f t="shared" si="36"/>
        <v>1.8796665884009967E-3</v>
      </c>
      <c r="U58">
        <v>1899</v>
      </c>
      <c r="V58" s="4">
        <v>0.191</v>
      </c>
      <c r="W58" s="2">
        <f t="shared" si="37"/>
        <v>0.55412068560694994</v>
      </c>
      <c r="X58" s="2">
        <f>(D58-(U58/1.153))/D58</f>
        <v>0.61328767181869037</v>
      </c>
      <c r="Y58">
        <f t="shared" si="11"/>
        <v>1717.6454999999999</v>
      </c>
      <c r="Z58" s="2">
        <f t="shared" si="38"/>
        <v>0.59670216013148636</v>
      </c>
      <c r="AA58" s="2">
        <f>(D58-(Y58/1.153))/D58</f>
        <v>0.65021869916000552</v>
      </c>
      <c r="AB58" s="2">
        <f t="shared" si="12"/>
        <v>6.2704860295843545E-3</v>
      </c>
      <c r="AC58">
        <v>1915</v>
      </c>
      <c r="AD58" s="2">
        <v>0.19400000000000001</v>
      </c>
      <c r="AE58" s="2">
        <f t="shared" si="39"/>
        <v>0.55036393519605542</v>
      </c>
      <c r="AF58" s="2">
        <f>(D58-(AC58/1.163))/D58</f>
        <v>0.61338257540503482</v>
      </c>
      <c r="AG58">
        <f t="shared" si="13"/>
        <v>1729.2450000000001</v>
      </c>
      <c r="AH58" s="2">
        <f t="shared" si="40"/>
        <v>0.59397863348203805</v>
      </c>
      <c r="AI58" s="2">
        <f>(D58-(AG58/1.151))/D58</f>
        <v>0.64724468590967676</v>
      </c>
      <c r="AJ58" s="4">
        <f t="shared" si="14"/>
        <v>2.7518013184117701E-2</v>
      </c>
      <c r="AK58" s="4">
        <f t="shared" si="15"/>
        <v>2.265338292706516E-2</v>
      </c>
      <c r="AL58" s="4">
        <f t="shared" si="16"/>
        <v>6.7531396903495701E-3</v>
      </c>
    </row>
    <row r="59" spans="1:38" ht="13.5" customHeight="1" x14ac:dyDescent="0.2">
      <c r="A59" t="s">
        <v>21</v>
      </c>
      <c r="B59" s="11" t="s">
        <v>127</v>
      </c>
      <c r="D59">
        <v>3209</v>
      </c>
      <c r="E59" s="1">
        <v>38991</v>
      </c>
      <c r="F59">
        <v>1823</v>
      </c>
      <c r="G59" s="2">
        <v>0.23899999999999999</v>
      </c>
      <c r="H59" s="2">
        <f t="shared" si="26"/>
        <v>0.43191025241508257</v>
      </c>
      <c r="I59" s="2">
        <f>(D59-(F59/1.163))/D59</f>
        <v>0.51153074154349321</v>
      </c>
      <c r="J59">
        <f t="shared" si="10"/>
        <v>1605.1515000000002</v>
      </c>
      <c r="K59" s="2">
        <f t="shared" si="27"/>
        <v>0.49979697725148015</v>
      </c>
      <c r="L59" s="2">
        <f>(D59-(J59/1.163))/D59</f>
        <v>0.56990281792904574</v>
      </c>
      <c r="M59">
        <v>1598</v>
      </c>
      <c r="N59" s="2">
        <v>0.189</v>
      </c>
      <c r="O59" s="2">
        <f t="shared" si="34"/>
        <v>0.50202555313181674</v>
      </c>
      <c r="P59" s="2">
        <f>(D59-(M59/1.158))/D59</f>
        <v>0.5699702531362838</v>
      </c>
      <c r="Q59">
        <f t="shared" si="41"/>
        <v>1446.989</v>
      </c>
      <c r="R59" s="2">
        <f t="shared" si="35"/>
        <v>0.54908413836086012</v>
      </c>
      <c r="S59" s="2">
        <f>(D59-(Q59/1.158))/D59</f>
        <v>0.61060806421490499</v>
      </c>
      <c r="T59" s="2">
        <f t="shared" si="36"/>
        <v>-4.9287161109379973E-2</v>
      </c>
      <c r="U59">
        <v>1543</v>
      </c>
      <c r="V59" s="4" t="s">
        <v>295</v>
      </c>
      <c r="W59" s="2">
        <f t="shared" si="37"/>
        <v>0.51916484886257397</v>
      </c>
      <c r="X59" s="2">
        <f>(D59-(U59/1.148))/D59</f>
        <v>0.5811540495318589</v>
      </c>
      <c r="Y59">
        <v>0</v>
      </c>
      <c r="Z59" s="2">
        <f t="shared" si="38"/>
        <v>1</v>
      </c>
      <c r="AA59" s="2">
        <f>(D59-(Y59/1.148))/D59</f>
        <v>1</v>
      </c>
      <c r="AB59" s="2">
        <f t="shared" si="12"/>
        <v>-0.45091586163913988</v>
      </c>
      <c r="AC59">
        <v>1560</v>
      </c>
      <c r="AD59" s="2">
        <v>0.15</v>
      </c>
      <c r="AE59" s="2">
        <f t="shared" si="39"/>
        <v>0.51386724836397635</v>
      </c>
      <c r="AF59" s="2">
        <f>(D59-(AC59/1.147))/D59</f>
        <v>0.57617022525194095</v>
      </c>
      <c r="AG59">
        <f t="shared" si="13"/>
        <v>1443</v>
      </c>
      <c r="AH59" s="2">
        <f t="shared" si="40"/>
        <v>0.55032720473667807</v>
      </c>
      <c r="AI59" s="2">
        <f>(D59-(AG59/1.17))/D59</f>
        <v>0.61566427755271624</v>
      </c>
      <c r="AJ59" s="4">
        <f t="shared" si="14"/>
        <v>-0.1010194364830985</v>
      </c>
      <c r="AK59" s="4">
        <f t="shared" si="15"/>
        <v>-2.7567590354866506E-3</v>
      </c>
      <c r="AL59" s="4" t="s">
        <v>295</v>
      </c>
    </row>
    <row r="60" spans="1:38" ht="12.75" customHeight="1" x14ac:dyDescent="0.2">
      <c r="A60" t="s">
        <v>21</v>
      </c>
      <c r="B60" s="11" t="s">
        <v>128</v>
      </c>
      <c r="D60">
        <v>2770</v>
      </c>
      <c r="E60" s="1">
        <v>38961</v>
      </c>
      <c r="F60">
        <v>1401</v>
      </c>
      <c r="G60" s="2">
        <v>0.27200000000000002</v>
      </c>
      <c r="H60" s="2">
        <f t="shared" si="26"/>
        <v>0.49422382671480142</v>
      </c>
      <c r="I60" s="2">
        <f>(D60-(F60/1.161))/D60</f>
        <v>0.56436160785081946</v>
      </c>
      <c r="J60">
        <f t="shared" si="10"/>
        <v>1210.4639999999999</v>
      </c>
      <c r="K60" s="2">
        <f t="shared" si="27"/>
        <v>0.56300938628158848</v>
      </c>
      <c r="L60" s="2">
        <f>(D60-(J60/1.161))/D60</f>
        <v>0.6236084291831081</v>
      </c>
      <c r="M60">
        <v>1177</v>
      </c>
      <c r="N60" s="2">
        <v>0.23</v>
      </c>
      <c r="O60" s="2">
        <f t="shared" si="34"/>
        <v>0.57509025270758118</v>
      </c>
      <c r="P60" s="2">
        <f>((D60-(J60/1.156))/D60)</f>
        <v>0.62198043795985158</v>
      </c>
      <c r="Q60">
        <f t="shared" si="41"/>
        <v>1041.645</v>
      </c>
      <c r="R60" s="2">
        <f t="shared" si="35"/>
        <v>0.62395487364620938</v>
      </c>
      <c r="S60" s="2">
        <f>(D60-(Q60/1.156))/D60</f>
        <v>0.67470144779083852</v>
      </c>
      <c r="T60" s="2">
        <f t="shared" si="36"/>
        <v>-6.0945487364620909E-2</v>
      </c>
      <c r="U60">
        <v>1155</v>
      </c>
      <c r="V60" s="4">
        <v>0.316</v>
      </c>
      <c r="W60" s="2">
        <f t="shared" si="37"/>
        <v>0.5830324909747292</v>
      </c>
      <c r="X60" s="2">
        <f>(D60-(U60/1.153))/D60</f>
        <v>0.63836295834755352</v>
      </c>
      <c r="Y60">
        <f t="shared" si="11"/>
        <v>972.51</v>
      </c>
      <c r="Z60" s="2">
        <f t="shared" si="38"/>
        <v>0.64891335740072198</v>
      </c>
      <c r="AA60" s="2">
        <f>(D60-(Y60/1.153))/D60</f>
        <v>0.69550161092864005</v>
      </c>
      <c r="AB60" s="2">
        <f t="shared" si="12"/>
        <v>-2.4958483754512595E-2</v>
      </c>
      <c r="AC60">
        <v>1163</v>
      </c>
      <c r="AD60" s="2">
        <v>0.159</v>
      </c>
      <c r="AE60" s="2">
        <f t="shared" si="39"/>
        <v>0.58014440433212999</v>
      </c>
      <c r="AF60" s="2">
        <f>(D60-(AC60/1.163))/D60</f>
        <v>0.63898916967509023</v>
      </c>
      <c r="AG60">
        <f t="shared" si="13"/>
        <v>1070.5415</v>
      </c>
      <c r="AH60" s="2">
        <f t="shared" si="40"/>
        <v>0.61352292418772558</v>
      </c>
      <c r="AI60" s="2">
        <f>(D60-(AG60/1.151))/D60</f>
        <v>0.66422495585380148</v>
      </c>
      <c r="AJ60" s="4">
        <f t="shared" si="14"/>
        <v>-0.1155941027572896</v>
      </c>
      <c r="AK60" s="4">
        <f t="shared" si="15"/>
        <v>2.7741217017314086E-2</v>
      </c>
      <c r="AL60" s="4">
        <f t="shared" si="16"/>
        <v>0.10080256244151732</v>
      </c>
    </row>
    <row r="61" spans="1:38" ht="12.75" customHeight="1" x14ac:dyDescent="0.2">
      <c r="A61" t="s">
        <v>21</v>
      </c>
      <c r="B61" s="11" t="s">
        <v>129</v>
      </c>
      <c r="D61">
        <v>3282</v>
      </c>
      <c r="E61" s="1">
        <v>38991</v>
      </c>
      <c r="F61">
        <v>1666</v>
      </c>
      <c r="G61" s="2">
        <v>0.23899999999999999</v>
      </c>
      <c r="H61" s="2">
        <f t="shared" si="26"/>
        <v>0.49238269347958563</v>
      </c>
      <c r="I61" s="2">
        <f>(D61-(F61/1.163))/D61</f>
        <v>0.56352768140978993</v>
      </c>
      <c r="J61">
        <f t="shared" si="10"/>
        <v>1466.913</v>
      </c>
      <c r="K61" s="2">
        <f t="shared" si="27"/>
        <v>0.55304296160877509</v>
      </c>
      <c r="L61" s="2">
        <f>(D61-(J61/1.163))/D61</f>
        <v>0.61568612348132001</v>
      </c>
      <c r="M61">
        <v>1494</v>
      </c>
      <c r="N61" s="2">
        <v>0.23</v>
      </c>
      <c r="O61" s="2">
        <f t="shared" si="34"/>
        <v>0.54478976234003651</v>
      </c>
      <c r="P61" s="2">
        <f>(D61-(M61/1.158))/D61</f>
        <v>0.60689962205529924</v>
      </c>
      <c r="Q61">
        <f t="shared" si="41"/>
        <v>1322.19</v>
      </c>
      <c r="R61" s="2">
        <f t="shared" si="35"/>
        <v>0.59713893967093234</v>
      </c>
      <c r="S61" s="2">
        <f>(D61-(Q61/1.158))/D61</f>
        <v>0.65210616551893974</v>
      </c>
      <c r="T61" s="2">
        <f t="shared" si="36"/>
        <v>-4.4095978062157259E-2</v>
      </c>
      <c r="U61">
        <v>1449</v>
      </c>
      <c r="V61" s="4">
        <v>9.0999999999999998E-2</v>
      </c>
      <c r="W61" s="2">
        <f t="shared" si="37"/>
        <v>0.55850091407678248</v>
      </c>
      <c r="X61" s="2">
        <f>(D61-(U61/1.148))/D61</f>
        <v>0.61541891470102994</v>
      </c>
      <c r="Y61">
        <f t="shared" si="11"/>
        <v>1383.0705</v>
      </c>
      <c r="Z61" s="2">
        <f t="shared" si="38"/>
        <v>0.5785891224862888</v>
      </c>
      <c r="AA61" s="2">
        <f>(D61-(Y61/1.148))/D61</f>
        <v>0.63291735408213312</v>
      </c>
      <c r="AB61" s="2">
        <f t="shared" si="12"/>
        <v>1.8549817184643547E-2</v>
      </c>
      <c r="AC61">
        <v>1438</v>
      </c>
      <c r="AD61" s="2">
        <v>0.11600000000000001</v>
      </c>
      <c r="AE61" s="2">
        <f t="shared" si="39"/>
        <v>0.56185252894576476</v>
      </c>
      <c r="AF61" s="2">
        <f>(D61-(AC61/1.147))/D61</f>
        <v>0.61800569219334334</v>
      </c>
      <c r="AG61">
        <f t="shared" si="13"/>
        <v>1354.596</v>
      </c>
      <c r="AH61" s="2">
        <f t="shared" si="40"/>
        <v>0.58726508226691043</v>
      </c>
      <c r="AI61" s="2">
        <f>(D61-(AG61/1.17))/D61</f>
        <v>0.64723511304864134</v>
      </c>
      <c r="AJ61" s="4">
        <f t="shared" si="14"/>
        <v>-7.6566912966208767E-2</v>
      </c>
      <c r="AK61" s="4">
        <f t="shared" si="15"/>
        <v>2.4509336782156815E-2</v>
      </c>
      <c r="AL61" s="4">
        <f t="shared" si="16"/>
        <v>-2.058788760225903E-2</v>
      </c>
    </row>
    <row r="62" spans="1:38" ht="12.75" customHeight="1" x14ac:dyDescent="0.2">
      <c r="A62" t="s">
        <v>21</v>
      </c>
      <c r="B62" s="11" t="s">
        <v>130</v>
      </c>
      <c r="D62">
        <v>3954</v>
      </c>
      <c r="E62" s="1">
        <v>38961</v>
      </c>
      <c r="F62">
        <v>1816</v>
      </c>
      <c r="G62" s="2">
        <v>0.193</v>
      </c>
      <c r="H62" s="2">
        <f t="shared" si="26"/>
        <v>0.54071825998988365</v>
      </c>
      <c r="I62" s="2">
        <f>(D62-(F62/1.161))/D62</f>
        <v>0.60440849267001184</v>
      </c>
      <c r="J62">
        <f t="shared" si="10"/>
        <v>1640.7559999999999</v>
      </c>
      <c r="K62" s="2">
        <f t="shared" si="27"/>
        <v>0.58503894790085997</v>
      </c>
      <c r="L62" s="2">
        <f>(D62-(J62/1.161))/D62</f>
        <v>0.64258307312735563</v>
      </c>
      <c r="M62">
        <v>1665</v>
      </c>
      <c r="N62" s="2">
        <v>0.218</v>
      </c>
      <c r="O62" s="2">
        <f t="shared" si="34"/>
        <v>0.578907435508346</v>
      </c>
      <c r="P62" s="2">
        <f>((D62-(J62/1.156))/D62)</f>
        <v>0.64103715216337354</v>
      </c>
      <c r="Q62">
        <f t="shared" si="41"/>
        <v>1483.5150000000001</v>
      </c>
      <c r="R62" s="2">
        <f t="shared" si="35"/>
        <v>0.62480652503793621</v>
      </c>
      <c r="S62" s="2">
        <f>(D62-(Q62/1.156))/D62</f>
        <v>0.67543817044804177</v>
      </c>
      <c r="T62" s="2">
        <f t="shared" si="36"/>
        <v>-3.9767577137076238E-2</v>
      </c>
      <c r="U62">
        <v>1707</v>
      </c>
      <c r="V62" s="4">
        <v>0.25800000000000001</v>
      </c>
      <c r="W62" s="2">
        <f t="shared" si="37"/>
        <v>0.56828528072837636</v>
      </c>
      <c r="X62" s="2">
        <f>(D62-(U62/1.153))/D62</f>
        <v>0.62557266325097693</v>
      </c>
      <c r="Y62">
        <f t="shared" si="11"/>
        <v>1486.797</v>
      </c>
      <c r="Z62" s="2">
        <f t="shared" si="38"/>
        <v>0.62397647951441582</v>
      </c>
      <c r="AA62" s="2">
        <f>(D62-(Y62/1.153))/D62</f>
        <v>0.67387378969160094</v>
      </c>
      <c r="AB62" s="2">
        <f t="shared" si="12"/>
        <v>8.3004552352039518E-4</v>
      </c>
      <c r="AC62">
        <v>1744</v>
      </c>
      <c r="AD62" s="2">
        <v>0.20300000000000001</v>
      </c>
      <c r="AE62" s="2">
        <f t="shared" si="39"/>
        <v>0.55892766818411732</v>
      </c>
      <c r="AF62" s="2">
        <f>(D62-(AC62/1.163))/D62</f>
        <v>0.62074606034747837</v>
      </c>
      <c r="AG62">
        <f t="shared" si="13"/>
        <v>1566.9839999999999</v>
      </c>
      <c r="AH62" s="2">
        <f t="shared" si="40"/>
        <v>0.60369650986342949</v>
      </c>
      <c r="AI62" s="2">
        <f>(D62-(AG62/1.151))/D62</f>
        <v>0.65568767147126805</v>
      </c>
      <c r="AJ62" s="4">
        <f t="shared" si="14"/>
        <v>-4.4962200351545183E-2</v>
      </c>
      <c r="AK62" s="4">
        <f t="shared" si="15"/>
        <v>5.6264345153233759E-2</v>
      </c>
      <c r="AL62" s="4">
        <f t="shared" si="16"/>
        <v>5.3932715764156071E-2</v>
      </c>
    </row>
    <row r="63" spans="1:38" ht="14.25" customHeight="1" x14ac:dyDescent="0.2">
      <c r="A63" t="s">
        <v>21</v>
      </c>
      <c r="B63" s="11" t="s">
        <v>131</v>
      </c>
      <c r="D63">
        <v>3744</v>
      </c>
      <c r="E63" s="1">
        <v>38991</v>
      </c>
      <c r="F63">
        <v>2245</v>
      </c>
      <c r="G63" s="2">
        <v>0.16400000000000001</v>
      </c>
      <c r="H63" s="2">
        <f t="shared" si="26"/>
        <v>0.40037393162393164</v>
      </c>
      <c r="I63" s="2">
        <f>(D63-(F63/1.163))/D63</f>
        <v>0.48441438660699199</v>
      </c>
      <c r="J63">
        <f t="shared" si="10"/>
        <v>2060.9100000000003</v>
      </c>
      <c r="K63" s="2">
        <f t="shared" si="27"/>
        <v>0.44954326923076915</v>
      </c>
      <c r="L63" s="2">
        <f>(D63-(J63/1.163))/D63</f>
        <v>0.52669240690521857</v>
      </c>
      <c r="M63">
        <v>2060</v>
      </c>
      <c r="N63" s="2">
        <v>0.34499999999999997</v>
      </c>
      <c r="O63" s="2">
        <f t="shared" si="34"/>
        <v>0.4497863247863248</v>
      </c>
      <c r="P63" s="2">
        <f>(D63-(M63/1.158))/D63</f>
        <v>0.52485865698300926</v>
      </c>
      <c r="Q63">
        <f t="shared" si="41"/>
        <v>1704.65</v>
      </c>
      <c r="R63" s="2">
        <f t="shared" si="35"/>
        <v>0.54469818376068369</v>
      </c>
      <c r="S63" s="2">
        <f>(D63-(Q63/1.158))/D63</f>
        <v>0.60682053865344021</v>
      </c>
      <c r="T63" s="2">
        <f t="shared" si="36"/>
        <v>-9.5154914529914536E-2</v>
      </c>
      <c r="U63">
        <v>2146</v>
      </c>
      <c r="V63" s="4">
        <v>0.111</v>
      </c>
      <c r="W63" s="2">
        <f t="shared" si="37"/>
        <v>0.4268162393162393</v>
      </c>
      <c r="X63" s="2">
        <f>(D63-(U63/1.148))/D63</f>
        <v>0.50071100985735129</v>
      </c>
      <c r="Y63">
        <f t="shared" si="11"/>
        <v>2026.8969999999999</v>
      </c>
      <c r="Z63" s="2">
        <f t="shared" si="38"/>
        <v>0.45862793803418805</v>
      </c>
      <c r="AA63" s="2">
        <f>(D63-(Y63/1.148))/D63</f>
        <v>0.52842154881026826</v>
      </c>
      <c r="AB63" s="2">
        <f t="shared" si="12"/>
        <v>8.6070245726495631E-2</v>
      </c>
      <c r="AC63">
        <v>2112</v>
      </c>
      <c r="AD63" s="2">
        <v>0.19600000000000001</v>
      </c>
      <c r="AE63" s="2">
        <f t="shared" si="39"/>
        <v>0.4358974358974359</v>
      </c>
      <c r="AF63" s="2">
        <f>(D63-(AC63/1.147))/D63</f>
        <v>0.50819305658015335</v>
      </c>
      <c r="AG63">
        <f t="shared" si="13"/>
        <v>1905.0240000000001</v>
      </c>
      <c r="AH63" s="2">
        <f t="shared" si="40"/>
        <v>0.49117948717948717</v>
      </c>
      <c r="AI63" s="2">
        <f>(D63-(AG63/1.17))/D63</f>
        <v>0.56511067280298044</v>
      </c>
      <c r="AJ63" s="4">
        <f t="shared" si="14"/>
        <v>-7.5639402011732901E-2</v>
      </c>
      <c r="AK63" s="4">
        <f t="shared" si="15"/>
        <v>0.11754553720705101</v>
      </c>
      <c r="AL63" s="4">
        <f t="shared" si="16"/>
        <v>-6.0127870335789292E-2</v>
      </c>
    </row>
    <row r="64" spans="1:38" ht="12.75" customHeight="1" x14ac:dyDescent="0.2">
      <c r="A64" t="s">
        <v>21</v>
      </c>
      <c r="B64" s="11" t="s">
        <v>132</v>
      </c>
      <c r="D64">
        <v>3522</v>
      </c>
      <c r="E64" s="1">
        <v>38961</v>
      </c>
      <c r="F64">
        <v>1754</v>
      </c>
      <c r="G64" s="2">
        <v>0.24199999999999999</v>
      </c>
      <c r="H64" s="2">
        <f t="shared" si="26"/>
        <v>0.50198750709823958</v>
      </c>
      <c r="I64" s="2">
        <f>(D64-(F64/1.161))/D64</f>
        <v>0.57104867105791535</v>
      </c>
      <c r="J64">
        <f t="shared" si="10"/>
        <v>1541.7660000000001</v>
      </c>
      <c r="K64" s="2">
        <f t="shared" si="27"/>
        <v>0.56224701873935257</v>
      </c>
      <c r="L64" s="2">
        <f>(D64-(J64/1.161))/D64</f>
        <v>0.62295178185990752</v>
      </c>
      <c r="M64">
        <v>1649</v>
      </c>
      <c r="N64" s="2">
        <v>0.25700000000000001</v>
      </c>
      <c r="O64" s="2">
        <f t="shared" si="34"/>
        <v>0.53180011357183421</v>
      </c>
      <c r="P64" s="2">
        <f>((D64-(J64/1.156))/D64)</f>
        <v>0.62132095046656799</v>
      </c>
      <c r="Q64">
        <f t="shared" si="41"/>
        <v>1437.1034999999999</v>
      </c>
      <c r="R64" s="2">
        <f t="shared" si="35"/>
        <v>0.59196379897785345</v>
      </c>
      <c r="S64" s="2">
        <f>(D64-(Q64/1.156))/D64</f>
        <v>0.64702750776630935</v>
      </c>
      <c r="T64" s="2">
        <f t="shared" si="36"/>
        <v>-2.9716780238500884E-2</v>
      </c>
      <c r="U64">
        <v>1750</v>
      </c>
      <c r="V64" s="4">
        <v>0.23799999999999999</v>
      </c>
      <c r="W64" s="2">
        <f t="shared" si="37"/>
        <v>0.5031232254400908</v>
      </c>
      <c r="X64" s="2">
        <f>(D64-(U64/1.153))/D64</f>
        <v>0.56905743750224713</v>
      </c>
      <c r="Y64">
        <f t="shared" si="11"/>
        <v>1541.75</v>
      </c>
      <c r="Z64" s="2">
        <f t="shared" si="38"/>
        <v>0.56225156161272005</v>
      </c>
      <c r="AA64" s="2">
        <f>(D64-(Y64/1.153))/D64</f>
        <v>0.62033960243947972</v>
      </c>
      <c r="AB64" s="2">
        <f t="shared" si="12"/>
        <v>2.9712237365133398E-2</v>
      </c>
      <c r="AC64">
        <v>1755</v>
      </c>
      <c r="AD64" s="2">
        <v>0.24099999999999999</v>
      </c>
      <c r="AE64" s="2">
        <f t="shared" si="39"/>
        <v>0.50170357751277683</v>
      </c>
      <c r="AF64" s="2">
        <f>(D64-(AC64/1.163))/D64</f>
        <v>0.57154219906515635</v>
      </c>
      <c r="AG64">
        <f t="shared" si="13"/>
        <v>1543.5224999999998</v>
      </c>
      <c r="AH64" s="2">
        <f t="shared" si="40"/>
        <v>0.56174829642248725</v>
      </c>
      <c r="AI64" s="2">
        <f>(D64-(AG64/1.151))/D64</f>
        <v>0.619242655449598</v>
      </c>
      <c r="AJ64" s="4">
        <f t="shared" si="14"/>
        <v>1.1392779449019193E-3</v>
      </c>
      <c r="AK64" s="4">
        <f t="shared" si="15"/>
        <v>7.4051033902568439E-2</v>
      </c>
      <c r="AL64" s="4">
        <f t="shared" si="16"/>
        <v>1.1496675855358763E-3</v>
      </c>
    </row>
    <row r="65" spans="1:38" ht="27" customHeight="1" x14ac:dyDescent="0.2">
      <c r="A65" t="s">
        <v>21</v>
      </c>
      <c r="B65" s="11" t="s">
        <v>133</v>
      </c>
      <c r="D65">
        <v>3432</v>
      </c>
      <c r="E65" s="1">
        <v>38991</v>
      </c>
      <c r="F65">
        <v>2029</v>
      </c>
      <c r="G65" s="2">
        <v>0.20100000000000001</v>
      </c>
      <c r="H65" s="2">
        <f t="shared" si="26"/>
        <v>0.40879953379953382</v>
      </c>
      <c r="I65" s="2">
        <f>(D65-(F65/1.163))/D65</f>
        <v>0.49165910042952177</v>
      </c>
      <c r="J65">
        <f t="shared" si="10"/>
        <v>1825.0854999999999</v>
      </c>
      <c r="K65" s="2">
        <f t="shared" si="27"/>
        <v>0.4682151806526807</v>
      </c>
      <c r="L65" s="2">
        <f>(D65-(J65/1.163))/D65</f>
        <v>0.54274736083635489</v>
      </c>
      <c r="M65">
        <v>1737</v>
      </c>
      <c r="N65" s="2">
        <v>0.155</v>
      </c>
      <c r="O65" s="2">
        <f t="shared" si="34"/>
        <v>0.49388111888111891</v>
      </c>
      <c r="P65" s="2">
        <f>(D65-(M65/1.158))/D65</f>
        <v>0.56293706293706292</v>
      </c>
      <c r="Q65">
        <f t="shared" si="41"/>
        <v>1602.3824999999999</v>
      </c>
      <c r="R65" s="2">
        <f t="shared" si="35"/>
        <v>0.53310533216783218</v>
      </c>
      <c r="S65" s="2">
        <f>(D65-(Q65/1.158))/D65</f>
        <v>0.59680944055944052</v>
      </c>
      <c r="T65" s="2">
        <f t="shared" si="36"/>
        <v>-6.4890151515151484E-2</v>
      </c>
      <c r="U65">
        <v>1818</v>
      </c>
      <c r="V65" s="4">
        <v>0.214</v>
      </c>
      <c r="W65" s="2">
        <f t="shared" si="37"/>
        <v>0.47027972027972026</v>
      </c>
      <c r="X65" s="2">
        <f>(D65-(U65/1.148))/D65</f>
        <v>0.53857118491264833</v>
      </c>
      <c r="Y65">
        <f t="shared" si="11"/>
        <v>1623.4739999999999</v>
      </c>
      <c r="Z65" s="2">
        <f t="shared" si="38"/>
        <v>0.52695979020979022</v>
      </c>
      <c r="AA65" s="2">
        <f>(D65-(Y65/1.148))/D65</f>
        <v>0.58794406812699496</v>
      </c>
      <c r="AB65" s="2">
        <f t="shared" si="12"/>
        <v>6.1455419580419557E-3</v>
      </c>
      <c r="AC65">
        <v>1684</v>
      </c>
      <c r="AD65" s="2">
        <v>0.19500000000000001</v>
      </c>
      <c r="AE65" s="2">
        <f t="shared" si="39"/>
        <v>0.50932400932400934</v>
      </c>
      <c r="AF65" s="2">
        <f>(D65-(AC65/1.147))/D65</f>
        <v>0.57220924962860453</v>
      </c>
      <c r="AG65">
        <f t="shared" si="13"/>
        <v>1519.81</v>
      </c>
      <c r="AH65" s="2">
        <f t="shared" si="40"/>
        <v>0.55716491841491844</v>
      </c>
      <c r="AI65" s="2">
        <f>(D65-(AG65/1.17))/D65</f>
        <v>0.62150847727770797</v>
      </c>
      <c r="AJ65" s="4">
        <f t="shared" si="14"/>
        <v>-0.16726641025858796</v>
      </c>
      <c r="AK65" s="4">
        <f t="shared" si="15"/>
        <v>-5.1531079501929193E-2</v>
      </c>
      <c r="AL65" s="4">
        <f t="shared" si="16"/>
        <v>-6.3853193830021332E-2</v>
      </c>
    </row>
    <row r="66" spans="1:38" ht="31.5" customHeight="1" x14ac:dyDescent="0.2">
      <c r="A66" t="s">
        <v>21</v>
      </c>
      <c r="B66" s="11" t="s">
        <v>134</v>
      </c>
      <c r="D66">
        <v>3871</v>
      </c>
      <c r="E66" s="1">
        <v>38991</v>
      </c>
      <c r="F66">
        <v>2668</v>
      </c>
      <c r="G66" s="2">
        <v>0.23899999999999999</v>
      </c>
      <c r="H66" s="2">
        <f t="shared" si="26"/>
        <v>0.31077241022991475</v>
      </c>
      <c r="I66" s="2">
        <f>(D66-(F66/1.163))/D66</f>
        <v>0.40737094602744178</v>
      </c>
      <c r="J66">
        <f t="shared" si="10"/>
        <v>2349.174</v>
      </c>
      <c r="K66" s="2">
        <f t="shared" si="27"/>
        <v>0.39313510720743994</v>
      </c>
      <c r="L66" s="2">
        <f>(D66-(J66/1.163))/D66</f>
        <v>0.47819011797716249</v>
      </c>
      <c r="M66">
        <v>2467</v>
      </c>
      <c r="N66" s="2">
        <v>0.23</v>
      </c>
      <c r="O66" s="2">
        <f t="shared" si="34"/>
        <v>0.36269697752518731</v>
      </c>
      <c r="P66" s="2">
        <f>(D66-(M66/1.158))/D66</f>
        <v>0.44965196677477315</v>
      </c>
      <c r="Q66">
        <f t="shared" si="41"/>
        <v>2183.2950000000001</v>
      </c>
      <c r="R66" s="2">
        <f t="shared" si="35"/>
        <v>0.43598682510979075</v>
      </c>
      <c r="S66" s="2">
        <f>(D66-(Q66/1.158))/D66</f>
        <v>0.51294199059567414</v>
      </c>
      <c r="T66" s="2">
        <f t="shared" si="36"/>
        <v>-4.2851717902350817E-2</v>
      </c>
      <c r="U66">
        <v>2461</v>
      </c>
      <c r="V66" s="4">
        <v>0.13200000000000001</v>
      </c>
      <c r="W66" s="2">
        <f t="shared" si="37"/>
        <v>0.36424696460862827</v>
      </c>
      <c r="X66" s="2">
        <f>(D66-(U66/1.148))/D66</f>
        <v>0.44620815732458907</v>
      </c>
      <c r="Y66">
        <f t="shared" si="11"/>
        <v>2298.5740000000001</v>
      </c>
      <c r="Z66" s="2">
        <f t="shared" si="38"/>
        <v>0.40620666494445878</v>
      </c>
      <c r="AA66" s="2">
        <f>(D66-(Y66/1.148))/D66</f>
        <v>0.48275841894116617</v>
      </c>
      <c r="AB66" s="2">
        <f t="shared" si="12"/>
        <v>2.978016016533197E-2</v>
      </c>
      <c r="AC66">
        <v>2473</v>
      </c>
      <c r="AD66" s="2">
        <v>0.16700000000000001</v>
      </c>
      <c r="AE66" s="2">
        <f t="shared" si="39"/>
        <v>0.36114699044174631</v>
      </c>
      <c r="AF66" s="2">
        <f>(D66-(AC66/1.147))/D66</f>
        <v>0.44302265949585556</v>
      </c>
      <c r="AG66">
        <f t="shared" si="13"/>
        <v>2266.5045</v>
      </c>
      <c r="AH66" s="2">
        <f t="shared" si="40"/>
        <v>0.4144912167398605</v>
      </c>
      <c r="AI66" s="2">
        <f>(D66-(AG66/1.17))/D66</f>
        <v>0.49956514251270129</v>
      </c>
      <c r="AJ66" s="4">
        <f t="shared" si="14"/>
        <v>-3.5190879858196876E-2</v>
      </c>
      <c r="AK66" s="4">
        <f t="shared" si="15"/>
        <v>3.8111890514108265E-2</v>
      </c>
      <c r="AL66" s="4">
        <f t="shared" si="16"/>
        <v>-1.3951911054418885E-2</v>
      </c>
    </row>
    <row r="67" spans="1:38" ht="24" customHeight="1" x14ac:dyDescent="0.2">
      <c r="A67" t="s">
        <v>21</v>
      </c>
      <c r="B67" s="11" t="s">
        <v>135</v>
      </c>
      <c r="D67">
        <v>3225</v>
      </c>
      <c r="E67" s="1">
        <v>38991</v>
      </c>
      <c r="F67">
        <v>1773</v>
      </c>
      <c r="G67" s="2">
        <v>0.224</v>
      </c>
      <c r="H67" s="2">
        <f t="shared" si="26"/>
        <v>0.45023255813953489</v>
      </c>
      <c r="I67" s="2">
        <f>(D67-(F67/1.163))/D67</f>
        <v>0.5272850886840369</v>
      </c>
      <c r="J67">
        <f t="shared" ref="J67:J130" si="42">F67*(1-(G67/2))</f>
        <v>1574.424</v>
      </c>
      <c r="K67" s="2">
        <f t="shared" si="27"/>
        <v>0.51180651162790702</v>
      </c>
      <c r="L67" s="2">
        <f>(D67-(J67/1.163))/D67</f>
        <v>0.58022915875142478</v>
      </c>
      <c r="M67">
        <v>1519</v>
      </c>
      <c r="N67" s="2">
        <v>0.23200000000000001</v>
      </c>
      <c r="O67" s="2">
        <f t="shared" si="34"/>
        <v>0.5289922480620155</v>
      </c>
      <c r="P67" s="2">
        <f>(D67-(M67/1.158))/D67</f>
        <v>0.59325755445769901</v>
      </c>
      <c r="Q67">
        <f t="shared" si="41"/>
        <v>1342.796</v>
      </c>
      <c r="R67" s="2">
        <f t="shared" si="35"/>
        <v>0.58362914728682169</v>
      </c>
      <c r="S67" s="2">
        <f>(D67-(Q67/1.158))/D67</f>
        <v>0.64043967814060587</v>
      </c>
      <c r="T67" s="2">
        <f t="shared" si="36"/>
        <v>-7.1822635658914669E-2</v>
      </c>
      <c r="U67">
        <v>1546</v>
      </c>
      <c r="V67" s="4">
        <v>0.17199999999999999</v>
      </c>
      <c r="W67" s="2">
        <f t="shared" si="37"/>
        <v>0.52062015503875969</v>
      </c>
      <c r="X67" s="2">
        <f>(D67-(U67/1.148))/D67</f>
        <v>0.58242173783864082</v>
      </c>
      <c r="Y67">
        <f t="shared" ref="Y67:Y130" si="43">U67*(1-(V67/2))</f>
        <v>1413.0440000000001</v>
      </c>
      <c r="Z67" s="2">
        <f t="shared" si="38"/>
        <v>0.56184682170542632</v>
      </c>
      <c r="AA67" s="2">
        <f>(D67-(Y67/1.148))/D67</f>
        <v>0.61833346838451764</v>
      </c>
      <c r="AB67" s="2">
        <f t="shared" ref="AB67:AB130" si="44">-(Z67-R67)</f>
        <v>2.1782325581395368E-2</v>
      </c>
      <c r="AC67">
        <v>1529</v>
      </c>
      <c r="AD67" s="2">
        <v>0.16300000000000001</v>
      </c>
      <c r="AE67" s="2">
        <f t="shared" si="39"/>
        <v>0.52589147286821702</v>
      </c>
      <c r="AF67" s="2">
        <f>(D67-(AC67/1.147))/D67</f>
        <v>0.58665342011178467</v>
      </c>
      <c r="AG67">
        <f t="shared" si="13"/>
        <v>1404.3865000000001</v>
      </c>
      <c r="AH67" s="2">
        <f t="shared" si="40"/>
        <v>0.56453131782945731</v>
      </c>
      <c r="AI67" s="2">
        <f>(D67-(AG67/1.17))/D67</f>
        <v>0.62780454515338235</v>
      </c>
      <c r="AJ67" s="4">
        <f t="shared" ref="AJ67:AJ130" si="45">-((1-K67)-(1-AH67))/(1-K67)</f>
        <v>-0.10799981453534734</v>
      </c>
      <c r="AK67" s="4">
        <f t="shared" ref="AK67:AK130" si="46">-((1-R67)-(1-AH67))/(1-R67)</f>
        <v>4.5867354385923195E-2</v>
      </c>
      <c r="AL67" s="4">
        <f t="shared" ref="AL67:AL130" si="47">-((1-Z67)-(1-AH67))/(1-Z67)</f>
        <v>-6.1268438916268261E-3</v>
      </c>
    </row>
    <row r="68" spans="1:38" ht="32.25" customHeight="1" x14ac:dyDescent="0.2">
      <c r="A68" t="s">
        <v>21</v>
      </c>
      <c r="B68" s="11" t="s">
        <v>136</v>
      </c>
      <c r="D68">
        <v>3640</v>
      </c>
      <c r="E68" s="1">
        <v>38961</v>
      </c>
      <c r="F68">
        <v>2094</v>
      </c>
      <c r="G68" s="2">
        <v>0.185</v>
      </c>
      <c r="H68" s="2">
        <f t="shared" si="26"/>
        <v>0.42472527472527472</v>
      </c>
      <c r="I68" s="2">
        <f>(D68-(F68/1.161))/D68</f>
        <v>0.504500667291365</v>
      </c>
      <c r="J68">
        <f t="shared" si="42"/>
        <v>1900.3049999999998</v>
      </c>
      <c r="K68" s="2">
        <f t="shared" si="27"/>
        <v>0.47793818681318684</v>
      </c>
      <c r="L68" s="2">
        <f>(D68-(J68/1.161))/D68</f>
        <v>0.55033435556691379</v>
      </c>
      <c r="M68">
        <v>1984</v>
      </c>
      <c r="N68" s="2">
        <v>0.29499999999999998</v>
      </c>
      <c r="O68" s="2">
        <f t="shared" si="34"/>
        <v>0.45494505494505494</v>
      </c>
      <c r="P68" s="2">
        <f>((D68-(J68/1.156))/D68)</f>
        <v>0.54838943495950421</v>
      </c>
      <c r="Q68">
        <f t="shared" si="41"/>
        <v>1691.3600000000001</v>
      </c>
      <c r="R68" s="2">
        <f t="shared" si="35"/>
        <v>0.53534065934065933</v>
      </c>
      <c r="S68" s="2">
        <f>(D68-(Q68/1.156))/D68</f>
        <v>0.59804555306285401</v>
      </c>
      <c r="T68" s="2">
        <f t="shared" si="36"/>
        <v>-5.7402472527472492E-2</v>
      </c>
      <c r="U68">
        <v>1873</v>
      </c>
      <c r="V68" s="4">
        <v>0.219</v>
      </c>
      <c r="W68" s="2">
        <f t="shared" si="37"/>
        <v>0.48543956043956044</v>
      </c>
      <c r="X68" s="2">
        <f>(D68-(U68/1.153))/D68</f>
        <v>0.55372034730230735</v>
      </c>
      <c r="Y68">
        <f t="shared" si="43"/>
        <v>1667.9064999999998</v>
      </c>
      <c r="Z68" s="2">
        <f t="shared" si="38"/>
        <v>0.54178392857142865</v>
      </c>
      <c r="AA68" s="2">
        <f>(D68-(Y68/1.153))/D68</f>
        <v>0.60258796927270486</v>
      </c>
      <c r="AB68" s="2">
        <f t="shared" si="44"/>
        <v>-6.4432692307693218E-3</v>
      </c>
      <c r="AC68">
        <v>1926</v>
      </c>
      <c r="AD68" s="2">
        <v>0.23100000000000001</v>
      </c>
      <c r="AE68" s="2">
        <f t="shared" si="39"/>
        <v>0.47087912087912087</v>
      </c>
      <c r="AF68" s="2">
        <f>(D68-(AC68/1.163))/D68</f>
        <v>0.54503793712736104</v>
      </c>
      <c r="AG68">
        <f t="shared" si="13"/>
        <v>1703.5469999999998</v>
      </c>
      <c r="AH68" s="2">
        <f t="shared" si="40"/>
        <v>0.53199258241758252</v>
      </c>
      <c r="AI68" s="2">
        <f>(D68-(AG68/1.151))/D68</f>
        <v>0.59339060157913337</v>
      </c>
      <c r="AJ68" s="4">
        <f t="shared" si="45"/>
        <v>-0.10354022117502196</v>
      </c>
      <c r="AK68" s="4">
        <f t="shared" si="46"/>
        <v>7.2054441396270487E-3</v>
      </c>
      <c r="AL68" s="4">
        <f t="shared" si="47"/>
        <v>2.1368404044231463E-2</v>
      </c>
    </row>
    <row r="69" spans="1:38" ht="32.25" customHeight="1" x14ac:dyDescent="0.2">
      <c r="A69" t="s">
        <v>21</v>
      </c>
      <c r="B69" s="11" t="s">
        <v>137</v>
      </c>
      <c r="D69">
        <v>3695</v>
      </c>
      <c r="E69" s="1">
        <v>38961</v>
      </c>
      <c r="F69">
        <v>1994</v>
      </c>
      <c r="G69" s="2">
        <v>0.214</v>
      </c>
      <c r="H69" s="2">
        <f t="shared" si="26"/>
        <v>0.46035182679296344</v>
      </c>
      <c r="I69" s="2">
        <f>(D69-(F69/1.161))/D69</f>
        <v>0.53518675865026999</v>
      </c>
      <c r="J69">
        <f t="shared" si="42"/>
        <v>1780.6420000000001</v>
      </c>
      <c r="K69" s="2">
        <f t="shared" si="27"/>
        <v>0.5180941813261164</v>
      </c>
      <c r="L69" s="2">
        <f>(D69-(J69/1.161))/D69</f>
        <v>0.58492177547469115</v>
      </c>
      <c r="M69">
        <v>1741</v>
      </c>
      <c r="N69" s="2">
        <v>0.19400000000000001</v>
      </c>
      <c r="O69" s="2">
        <f t="shared" si="34"/>
        <v>0.52882273342354535</v>
      </c>
      <c r="P69" s="2">
        <f>((D69-(J69/1.156))/D69)</f>
        <v>0.58312645443435662</v>
      </c>
      <c r="Q69">
        <f t="shared" si="41"/>
        <v>1572.123</v>
      </c>
      <c r="R69" s="2">
        <f t="shared" si="35"/>
        <v>0.57452692828146146</v>
      </c>
      <c r="S69" s="2">
        <f>(D69-(Q69/1.156))/D69</f>
        <v>0.63194370958603929</v>
      </c>
      <c r="T69" s="2">
        <f t="shared" si="36"/>
        <v>-5.6432746955345059E-2</v>
      </c>
      <c r="U69">
        <v>1738</v>
      </c>
      <c r="V69" s="4">
        <v>0.11600000000000001</v>
      </c>
      <c r="W69" s="2">
        <f t="shared" si="37"/>
        <v>0.52963464140730721</v>
      </c>
      <c r="X69" s="2">
        <f>(D69-(U69/1.153))/D69</f>
        <v>0.5920508598502231</v>
      </c>
      <c r="Y69">
        <f t="shared" si="43"/>
        <v>1637.1959999999999</v>
      </c>
      <c r="Z69" s="2">
        <f t="shared" si="38"/>
        <v>0.55691583220568341</v>
      </c>
      <c r="AA69" s="2">
        <f>(D69-(Y69/1.153))/D69</f>
        <v>0.61571190997891012</v>
      </c>
      <c r="AB69" s="2">
        <f t="shared" si="44"/>
        <v>1.7611096075778043E-2</v>
      </c>
      <c r="AC69">
        <v>1761</v>
      </c>
      <c r="AD69" s="2">
        <v>0.30099999999999999</v>
      </c>
      <c r="AE69" s="2">
        <f t="shared" si="39"/>
        <v>0.52341001353179972</v>
      </c>
      <c r="AF69" s="2">
        <f>(D69-(AC69/1.163))/D69</f>
        <v>0.59020637448993951</v>
      </c>
      <c r="AG69">
        <f t="shared" si="13"/>
        <v>1495.9695000000002</v>
      </c>
      <c r="AH69" s="2">
        <f t="shared" si="40"/>
        <v>0.59513680649526379</v>
      </c>
      <c r="AI69" s="2">
        <f>(D69-(AG69/1.151))/D69</f>
        <v>0.64825091789336564</v>
      </c>
      <c r="AJ69" s="4">
        <f t="shared" si="45"/>
        <v>-0.15987070955307112</v>
      </c>
      <c r="AK69" s="4">
        <f t="shared" si="46"/>
        <v>-4.8439912144278556E-2</v>
      </c>
      <c r="AL69" s="4">
        <f t="shared" si="47"/>
        <v>-8.6261205133655053E-2</v>
      </c>
    </row>
    <row r="70" spans="1:38" ht="12.75" customHeight="1" x14ac:dyDescent="0.2">
      <c r="A70" t="s">
        <v>21</v>
      </c>
      <c r="B70" s="11" t="s">
        <v>138</v>
      </c>
      <c r="D70">
        <v>3312</v>
      </c>
      <c r="E70" s="1">
        <v>38961</v>
      </c>
      <c r="F70">
        <v>1781</v>
      </c>
      <c r="G70" s="2">
        <v>0.28899999999999998</v>
      </c>
      <c r="H70" s="2">
        <f t="shared" si="26"/>
        <v>0.46225845410628019</v>
      </c>
      <c r="I70" s="2">
        <f>(D70-(F70/1.161))/D70</f>
        <v>0.53682898717164529</v>
      </c>
      <c r="J70">
        <f t="shared" si="42"/>
        <v>1523.6455000000001</v>
      </c>
      <c r="K70" s="2">
        <f t="shared" si="27"/>
        <v>0.53996210748792273</v>
      </c>
      <c r="L70" s="2">
        <f>(D70-(J70/1.161))/D70</f>
        <v>0.6037571985253426</v>
      </c>
      <c r="M70">
        <v>1558</v>
      </c>
      <c r="N70" s="2">
        <v>0.30099999999999999</v>
      </c>
      <c r="O70" s="2">
        <f t="shared" si="34"/>
        <v>0.52958937198067635</v>
      </c>
      <c r="P70" s="2">
        <f>((D70-(J70/1.156))/D70)</f>
        <v>0.60204334557778783</v>
      </c>
      <c r="Q70">
        <f t="shared" si="41"/>
        <v>1323.521</v>
      </c>
      <c r="R70" s="2">
        <f t="shared" si="35"/>
        <v>0.60038617149758455</v>
      </c>
      <c r="S70" s="2">
        <f>(D70-(Q70/1.156))/D70</f>
        <v>0.65431329714323916</v>
      </c>
      <c r="T70" s="2">
        <f t="shared" si="36"/>
        <v>-6.0424064009661826E-2</v>
      </c>
      <c r="U70">
        <v>1574</v>
      </c>
      <c r="V70" s="4">
        <v>0.153</v>
      </c>
      <c r="W70" s="2">
        <f t="shared" si="37"/>
        <v>0.52475845410628019</v>
      </c>
      <c r="X70" s="2">
        <f>(D70-(U70/1.153))/D70</f>
        <v>0.58782172949373823</v>
      </c>
      <c r="Y70">
        <f t="shared" si="43"/>
        <v>1453.5889999999999</v>
      </c>
      <c r="Z70" s="2">
        <f t="shared" si="38"/>
        <v>0.56111443236714975</v>
      </c>
      <c r="AA70" s="2">
        <f>(D70-(Y70/1.153))/D70</f>
        <v>0.61935336718746725</v>
      </c>
      <c r="AB70" s="2">
        <f t="shared" si="44"/>
        <v>3.9271739130434802E-2</v>
      </c>
      <c r="AC70">
        <v>1583</v>
      </c>
      <c r="AD70" s="2">
        <v>0.154</v>
      </c>
      <c r="AE70" s="2">
        <f t="shared" si="39"/>
        <v>0.52204106280193241</v>
      </c>
      <c r="AF70" s="2">
        <f>(D70-(AC70/1.163))/D70</f>
        <v>0.58902928873768912</v>
      </c>
      <c r="AG70">
        <f t="shared" si="13"/>
        <v>1461.1090000000002</v>
      </c>
      <c r="AH70" s="2">
        <f t="shared" si="40"/>
        <v>0.55884390096618353</v>
      </c>
      <c r="AI70" s="2">
        <f>(D70-(AG70/1.151))/D70</f>
        <v>0.61671928841545054</v>
      </c>
      <c r="AJ70" s="4">
        <f t="shared" si="45"/>
        <v>-4.1043996126395393E-2</v>
      </c>
      <c r="AK70" s="4">
        <f t="shared" si="46"/>
        <v>0.1039560384761558</v>
      </c>
      <c r="AL70" s="4">
        <f t="shared" si="47"/>
        <v>5.1734018350442501E-3</v>
      </c>
    </row>
    <row r="71" spans="1:38" ht="12.75" customHeight="1" x14ac:dyDescent="0.2">
      <c r="A71" t="s">
        <v>21</v>
      </c>
      <c r="B71" s="11" t="s">
        <v>139</v>
      </c>
      <c r="D71">
        <v>3610</v>
      </c>
      <c r="E71" s="1">
        <v>38961</v>
      </c>
      <c r="F71">
        <v>1740</v>
      </c>
      <c r="G71" s="2">
        <v>0.25900000000000001</v>
      </c>
      <c r="H71" s="2">
        <f t="shared" si="26"/>
        <v>0.51800554016620504</v>
      </c>
      <c r="I71" s="2">
        <f>(D71-(F71/1.161))/D71</f>
        <v>0.5848454264997458</v>
      </c>
      <c r="J71">
        <f t="shared" si="42"/>
        <v>1514.67</v>
      </c>
      <c r="K71" s="2">
        <f t="shared" si="27"/>
        <v>0.5804238227146814</v>
      </c>
      <c r="L71" s="2">
        <f>(D71-(J71/1.161))/D71</f>
        <v>0.63860794376802876</v>
      </c>
      <c r="M71">
        <v>1594</v>
      </c>
      <c r="N71" s="2">
        <v>0.19700000000000001</v>
      </c>
      <c r="O71" s="2">
        <f t="shared" si="34"/>
        <v>0.55844875346260392</v>
      </c>
      <c r="P71" s="2">
        <f>((D71-(J71/1.156))/D71)</f>
        <v>0.63704482933795981</v>
      </c>
      <c r="Q71">
        <f t="shared" si="41"/>
        <v>1436.991</v>
      </c>
      <c r="R71" s="2">
        <f t="shared" si="35"/>
        <v>0.60194155124653737</v>
      </c>
      <c r="S71" s="2">
        <f>(D71-(Q71/1.156))/D71</f>
        <v>0.65565878135513611</v>
      </c>
      <c r="T71" s="2">
        <f t="shared" si="36"/>
        <v>-2.1517728531855962E-2</v>
      </c>
      <c r="U71">
        <v>1560</v>
      </c>
      <c r="V71" s="4">
        <v>0.23100000000000001</v>
      </c>
      <c r="W71" s="2">
        <f t="shared" si="37"/>
        <v>0.56786703601108035</v>
      </c>
      <c r="X71" s="2">
        <f>(D71-(U71/1.153))/D71</f>
        <v>0.62520991848315732</v>
      </c>
      <c r="Y71">
        <f t="shared" si="43"/>
        <v>1379.82</v>
      </c>
      <c r="Z71" s="2">
        <f t="shared" si="38"/>
        <v>0.61777839335180063</v>
      </c>
      <c r="AA71" s="2">
        <f>(D71-(Y71/1.153))/D71</f>
        <v>0.66849817289835267</v>
      </c>
      <c r="AB71" s="2">
        <f t="shared" si="44"/>
        <v>-1.583684210526326E-2</v>
      </c>
      <c r="AC71">
        <v>1551</v>
      </c>
      <c r="AD71" s="2">
        <v>0.17599999999999999</v>
      </c>
      <c r="AE71" s="2">
        <f t="shared" si="39"/>
        <v>0.57036011080332405</v>
      </c>
      <c r="AF71" s="2">
        <f>(D71-(AC71/1.163))/D71</f>
        <v>0.63057619157637501</v>
      </c>
      <c r="AG71">
        <f t="shared" si="13"/>
        <v>1414.5119999999999</v>
      </c>
      <c r="AH71" s="2">
        <f t="shared" si="40"/>
        <v>0.60816842105263169</v>
      </c>
      <c r="AI71" s="2">
        <f>(D71-(AG71/1.151))/D71</f>
        <v>0.65957291142713426</v>
      </c>
      <c r="AJ71" s="4">
        <f t="shared" si="45"/>
        <v>-6.6125294618630148E-2</v>
      </c>
      <c r="AK71" s="4">
        <f t="shared" si="46"/>
        <v>-1.5643104236561338E-2</v>
      </c>
      <c r="AL71" s="4">
        <f t="shared" si="47"/>
        <v>2.5142409879549403E-2</v>
      </c>
    </row>
    <row r="72" spans="1:38" ht="18" customHeight="1" x14ac:dyDescent="0.2">
      <c r="A72" t="s">
        <v>21</v>
      </c>
      <c r="B72" s="11" t="s">
        <v>140</v>
      </c>
      <c r="D72">
        <v>3930</v>
      </c>
      <c r="E72" s="1">
        <v>38991</v>
      </c>
      <c r="F72">
        <v>2138</v>
      </c>
      <c r="G72" s="2">
        <v>0.17</v>
      </c>
      <c r="H72" s="2">
        <f t="shared" si="26"/>
        <v>0.45597964376590333</v>
      </c>
      <c r="I72" s="2">
        <f>(D72-(F72/1.163))/D72</f>
        <v>0.53222669283396673</v>
      </c>
      <c r="J72">
        <f t="shared" si="42"/>
        <v>1956.27</v>
      </c>
      <c r="K72" s="2">
        <f t="shared" si="27"/>
        <v>0.50222137404580158</v>
      </c>
      <c r="L72" s="2">
        <f>(D72-(J72/1.163))/D72</f>
        <v>0.57198742394307966</v>
      </c>
      <c r="M72">
        <v>1968</v>
      </c>
      <c r="N72" s="2">
        <v>0.28599999999999998</v>
      </c>
      <c r="O72" s="2">
        <f t="shared" si="34"/>
        <v>0.49923664122137407</v>
      </c>
      <c r="P72" s="2">
        <f>(D72-(M72/1.158))/D72</f>
        <v>0.56756186633970118</v>
      </c>
      <c r="Q72">
        <f t="shared" si="41"/>
        <v>1686.576</v>
      </c>
      <c r="R72" s="2">
        <f t="shared" si="35"/>
        <v>0.5708458015267176</v>
      </c>
      <c r="S72" s="2">
        <f>(D72-(Q72/1.158))/D72</f>
        <v>0.62940051945312392</v>
      </c>
      <c r="T72" s="2">
        <f t="shared" si="36"/>
        <v>-6.8624427480916017E-2</v>
      </c>
      <c r="U72">
        <v>2173</v>
      </c>
      <c r="V72" s="4">
        <v>0.32200000000000001</v>
      </c>
      <c r="W72" s="2">
        <f t="shared" si="37"/>
        <v>0.44707379134860054</v>
      </c>
      <c r="X72" s="2">
        <f>(D72-(U72/1.148))/D72</f>
        <v>0.51835696110505269</v>
      </c>
      <c r="Y72">
        <f t="shared" si="43"/>
        <v>1823.1469999999999</v>
      </c>
      <c r="Z72" s="2">
        <f t="shared" si="38"/>
        <v>0.53609491094147588</v>
      </c>
      <c r="AA72" s="2">
        <f>(D72-(Y72/1.148))/D72</f>
        <v>0.59590149036713913</v>
      </c>
      <c r="AB72" s="2">
        <f t="shared" si="44"/>
        <v>3.4750890585241723E-2</v>
      </c>
      <c r="AC72">
        <v>2139</v>
      </c>
      <c r="AD72" s="2">
        <v>0.14899999999999999</v>
      </c>
      <c r="AE72" s="2">
        <f t="shared" si="39"/>
        <v>0.45572519083969465</v>
      </c>
      <c r="AF72" s="2">
        <f>(D72-(AC72/1.147))/D72</f>
        <v>0.52547967815143382</v>
      </c>
      <c r="AG72">
        <f t="shared" si="13"/>
        <v>1979.6444999999999</v>
      </c>
      <c r="AH72" s="2">
        <f t="shared" si="40"/>
        <v>0.49627366412213741</v>
      </c>
      <c r="AI72" s="2">
        <f>(D72-(AG72/1.17))/D72</f>
        <v>0.56946467018986102</v>
      </c>
      <c r="AJ72" s="4">
        <f t="shared" si="45"/>
        <v>1.194850404085324E-2</v>
      </c>
      <c r="AK72" s="4">
        <f t="shared" si="46"/>
        <v>0.17376536841506102</v>
      </c>
      <c r="AL72" s="4">
        <f t="shared" si="47"/>
        <v>8.5839210990666118E-2</v>
      </c>
    </row>
    <row r="73" spans="1:38" ht="12.75" customHeight="1" x14ac:dyDescent="0.2">
      <c r="A73" t="s">
        <v>21</v>
      </c>
      <c r="B73" s="11" t="s">
        <v>141</v>
      </c>
      <c r="D73">
        <v>3638</v>
      </c>
      <c r="E73" s="1">
        <v>38961</v>
      </c>
      <c r="F73">
        <v>2011</v>
      </c>
      <c r="G73" s="2">
        <v>0.25800000000000001</v>
      </c>
      <c r="H73" s="2">
        <f t="shared" si="26"/>
        <v>0.44722374931280923</v>
      </c>
      <c r="I73" s="2">
        <f>(D73-(F73/1.161))/D73</f>
        <v>0.52387919837451269</v>
      </c>
      <c r="J73">
        <f t="shared" si="42"/>
        <v>1751.5809999999999</v>
      </c>
      <c r="K73" s="2">
        <f t="shared" si="27"/>
        <v>0.51853188565145691</v>
      </c>
      <c r="L73" s="2">
        <f>(D73-(J73/1.161))/D73</f>
        <v>0.58529878178420058</v>
      </c>
      <c r="M73">
        <v>1789</v>
      </c>
      <c r="N73" s="2">
        <v>0.19600000000000001</v>
      </c>
      <c r="O73" s="2">
        <f t="shared" si="34"/>
        <v>0.50824628916987358</v>
      </c>
      <c r="P73" s="2">
        <f>((D73-(J73/1.156))/D73)</f>
        <v>0.58350509139399387</v>
      </c>
      <c r="Q73">
        <f t="shared" si="41"/>
        <v>1613.6780000000001</v>
      </c>
      <c r="R73" s="2">
        <f t="shared" si="35"/>
        <v>0.55643815283122589</v>
      </c>
      <c r="S73" s="2">
        <f>(D73-(Q73/1.156))/D73</f>
        <v>0.61629597995780783</v>
      </c>
      <c r="T73" s="2">
        <f t="shared" si="36"/>
        <v>-3.7906267179768971E-2</v>
      </c>
      <c r="U73">
        <v>1743</v>
      </c>
      <c r="V73" s="4">
        <v>0.246</v>
      </c>
      <c r="W73" s="2">
        <f t="shared" si="37"/>
        <v>0.52089059923034631</v>
      </c>
      <c r="X73" s="2">
        <f>(D73-(U73/1.153))/D73</f>
        <v>0.58446712856057781</v>
      </c>
      <c r="Y73">
        <f t="shared" si="43"/>
        <v>1528.6110000000001</v>
      </c>
      <c r="Z73" s="2">
        <f t="shared" si="38"/>
        <v>0.57982105552501373</v>
      </c>
      <c r="AA73" s="2">
        <f>(D73-(Y73/1.153))/D73</f>
        <v>0.6355776717476268</v>
      </c>
      <c r="AB73" s="2">
        <f t="shared" si="44"/>
        <v>-2.3382902693787844E-2</v>
      </c>
      <c r="AC73">
        <v>1687</v>
      </c>
      <c r="AD73" s="2">
        <v>0.20599999999999999</v>
      </c>
      <c r="AE73" s="2">
        <f t="shared" si="39"/>
        <v>0.53628367234744367</v>
      </c>
      <c r="AF73" s="2">
        <f>(D73-(AC73/1.163))/D73</f>
        <v>0.60127572858765577</v>
      </c>
      <c r="AG73">
        <f t="shared" si="13"/>
        <v>1513.239</v>
      </c>
      <c r="AH73" s="2">
        <f t="shared" si="40"/>
        <v>0.58404645409565692</v>
      </c>
      <c r="AI73" s="2">
        <f>(D73-(AG73/1.151))/D73</f>
        <v>0.63861551181203913</v>
      </c>
      <c r="AJ73" s="4">
        <f t="shared" si="45"/>
        <v>-0.13607249679004263</v>
      </c>
      <c r="AK73" s="4">
        <f t="shared" si="46"/>
        <v>-6.2242281297755865E-2</v>
      </c>
      <c r="AL73" s="4">
        <f t="shared" si="47"/>
        <v>-1.0056188265032717E-2</v>
      </c>
    </row>
    <row r="74" spans="1:38" ht="12.75" customHeight="1" x14ac:dyDescent="0.2">
      <c r="A74" t="s">
        <v>21</v>
      </c>
      <c r="B74" s="11" t="s">
        <v>142</v>
      </c>
      <c r="D74">
        <v>4029</v>
      </c>
      <c r="E74" s="1">
        <v>38961</v>
      </c>
      <c r="F74">
        <v>1982</v>
      </c>
      <c r="G74" s="2">
        <v>0.16500000000000001</v>
      </c>
      <c r="H74" s="2">
        <f t="shared" ref="H74:H110" si="48">(D74-F74)/D74</f>
        <v>0.50806651774633904</v>
      </c>
      <c r="I74" s="2">
        <f>(D74-(F74/1.161))/D74</f>
        <v>0.57628468367471064</v>
      </c>
      <c r="J74">
        <f t="shared" si="42"/>
        <v>1818.4849999999999</v>
      </c>
      <c r="K74" s="2">
        <f t="shared" ref="K74:K105" si="49">(D74-J74)/D74</f>
        <v>0.54865103003226612</v>
      </c>
      <c r="L74" s="2">
        <f>(D74-(J74/1.161))/D74</f>
        <v>0.61124119727154702</v>
      </c>
      <c r="M74">
        <v>1846</v>
      </c>
      <c r="N74" s="2">
        <v>0.253</v>
      </c>
      <c r="O74" s="2">
        <f t="shared" si="34"/>
        <v>0.54182179200794245</v>
      </c>
      <c r="P74" s="2">
        <f>((D74-(J74/1.156))/D74)</f>
        <v>0.60955971456078384</v>
      </c>
      <c r="Q74">
        <f t="shared" si="41"/>
        <v>1612.481</v>
      </c>
      <c r="R74" s="2">
        <f t="shared" si="35"/>
        <v>0.59978133531893774</v>
      </c>
      <c r="S74" s="2">
        <f>(D74-(Q74/1.156))/D74</f>
        <v>0.65379008245582837</v>
      </c>
      <c r="T74" s="2">
        <f t="shared" si="36"/>
        <v>-5.1130305286671618E-2</v>
      </c>
      <c r="U74">
        <v>1836</v>
      </c>
      <c r="V74" s="4">
        <v>0.182</v>
      </c>
      <c r="W74" s="2">
        <f t="shared" si="37"/>
        <v>0.54430379746835444</v>
      </c>
      <c r="X74" s="2">
        <f>(D74-(U74/1.153))/D74</f>
        <v>0.60477345834202456</v>
      </c>
      <c r="Y74">
        <f t="shared" si="43"/>
        <v>1668.924</v>
      </c>
      <c r="Z74" s="2">
        <f t="shared" si="38"/>
        <v>0.58577215189873422</v>
      </c>
      <c r="AA74" s="2">
        <f>(D74-(Y74/1.153))/D74</f>
        <v>0.6407390736329005</v>
      </c>
      <c r="AB74" s="2">
        <f t="shared" si="44"/>
        <v>1.4009183420203519E-2</v>
      </c>
      <c r="AC74">
        <v>1943</v>
      </c>
      <c r="AD74" s="2">
        <v>0.156</v>
      </c>
      <c r="AE74" s="2">
        <f t="shared" si="39"/>
        <v>0.51774633904194589</v>
      </c>
      <c r="AF74" s="2">
        <f>(D74-(AC74/1.163))/D74</f>
        <v>0.58533649100769203</v>
      </c>
      <c r="AG74">
        <f t="shared" si="13"/>
        <v>1791.4460000000001</v>
      </c>
      <c r="AH74" s="2">
        <f t="shared" si="40"/>
        <v>0.55536212459667411</v>
      </c>
      <c r="AI74" s="2">
        <f>(D74-(AG74/1.151))/D74</f>
        <v>0.61369428722560737</v>
      </c>
      <c r="AJ74" s="4">
        <f t="shared" si="45"/>
        <v>-1.4868970599152485E-2</v>
      </c>
      <c r="AK74" s="4">
        <f t="shared" si="46"/>
        <v>0.1109873542696008</v>
      </c>
      <c r="AL74" s="4">
        <f t="shared" si="47"/>
        <v>7.3413768392089865E-2</v>
      </c>
    </row>
    <row r="75" spans="1:38" ht="12.75" customHeight="1" x14ac:dyDescent="0.2">
      <c r="A75" t="s">
        <v>21</v>
      </c>
      <c r="B75" s="11" t="s">
        <v>143</v>
      </c>
      <c r="D75">
        <v>5213</v>
      </c>
      <c r="E75" s="1">
        <v>38961</v>
      </c>
      <c r="F75">
        <v>3027</v>
      </c>
      <c r="G75" s="2">
        <v>0.222</v>
      </c>
      <c r="H75" s="2">
        <f t="shared" si="48"/>
        <v>0.41933627469787071</v>
      </c>
      <c r="I75" s="2">
        <f>(D75-(F75/1.161))/D75</f>
        <v>0.49985897906793347</v>
      </c>
      <c r="J75">
        <f t="shared" si="42"/>
        <v>2691.0030000000002</v>
      </c>
      <c r="K75" s="2">
        <f t="shared" si="49"/>
        <v>0.48378994820640703</v>
      </c>
      <c r="L75" s="2">
        <f>(D75-(J75/1.161))/D75</f>
        <v>0.55537463239139273</v>
      </c>
      <c r="M75">
        <v>2777</v>
      </c>
      <c r="N75" s="2">
        <v>0.23899999999999999</v>
      </c>
      <c r="O75" s="2">
        <f t="shared" si="34"/>
        <v>0.46729330519854212</v>
      </c>
      <c r="P75" s="2">
        <f>((D75-(J75/1.156))/D75)</f>
        <v>0.55345151228927947</v>
      </c>
      <c r="Q75">
        <f t="shared" si="41"/>
        <v>2445.1485000000002</v>
      </c>
      <c r="R75" s="2">
        <f t="shared" si="35"/>
        <v>0.5309517552273163</v>
      </c>
      <c r="S75" s="2">
        <f>(D75-(Q75/1.156))/D75</f>
        <v>0.59424892320702094</v>
      </c>
      <c r="T75" s="2">
        <f t="shared" si="36"/>
        <v>-4.7161807020909274E-2</v>
      </c>
      <c r="U75">
        <v>2977</v>
      </c>
      <c r="V75" s="4">
        <v>0.19600000000000001</v>
      </c>
      <c r="W75" s="2">
        <f t="shared" si="37"/>
        <v>0.42892768079800497</v>
      </c>
      <c r="X75" s="2">
        <f>(D75-(U75/1.153))/D75</f>
        <v>0.5047074421491804</v>
      </c>
      <c r="Y75">
        <f t="shared" si="43"/>
        <v>2685.2539999999999</v>
      </c>
      <c r="Z75" s="2">
        <f t="shared" si="38"/>
        <v>0.48489276807980053</v>
      </c>
      <c r="AA75" s="2">
        <f>(D75-(Y75/1.153))/D75</f>
        <v>0.55324611281856073</v>
      </c>
      <c r="AB75" s="2">
        <f t="shared" si="44"/>
        <v>4.6058987147515773E-2</v>
      </c>
      <c r="AC75">
        <v>3291</v>
      </c>
      <c r="AD75" s="2">
        <v>0.20699999999999999</v>
      </c>
      <c r="AE75" s="2">
        <f t="shared" si="39"/>
        <v>0.3686936504891617</v>
      </c>
      <c r="AF75" s="2">
        <f>(D75-(AC75/1.163))/D75</f>
        <v>0.45717424805602902</v>
      </c>
      <c r="AG75">
        <f t="shared" si="13"/>
        <v>2950.3815</v>
      </c>
      <c r="AH75" s="2">
        <f t="shared" si="40"/>
        <v>0.43403385766353347</v>
      </c>
      <c r="AI75" s="2">
        <f>(D75-(AG75/1.151))/D75</f>
        <v>0.5082831083088909</v>
      </c>
      <c r="AJ75" s="4">
        <f t="shared" si="45"/>
        <v>9.6387294997441392E-2</v>
      </c>
      <c r="AK75" s="4">
        <f t="shared" si="46"/>
        <v>0.20662671408300975</v>
      </c>
      <c r="AL75" s="4">
        <f t="shared" si="47"/>
        <v>9.873460760136675E-2</v>
      </c>
    </row>
    <row r="76" spans="1:38" ht="12.75" customHeight="1" x14ac:dyDescent="0.2">
      <c r="A76" t="s">
        <v>21</v>
      </c>
      <c r="B76" s="11" t="s">
        <v>144</v>
      </c>
      <c r="D76">
        <v>4108</v>
      </c>
      <c r="E76" s="1">
        <v>38961</v>
      </c>
      <c r="F76">
        <v>2501</v>
      </c>
      <c r="G76" s="2">
        <v>0.21099999999999999</v>
      </c>
      <c r="H76" s="2">
        <f t="shared" si="48"/>
        <v>0.39118792599805258</v>
      </c>
      <c r="I76" s="2">
        <f>(D76-(F76/1.161))/D76</f>
        <v>0.47561406201382656</v>
      </c>
      <c r="J76">
        <f t="shared" si="42"/>
        <v>2237.1444999999999</v>
      </c>
      <c r="K76" s="2">
        <f t="shared" si="49"/>
        <v>0.45541759980525809</v>
      </c>
      <c r="L76" s="2">
        <f>(D76-(J76/1.161))/D76</f>
        <v>0.53093677847136778</v>
      </c>
      <c r="M76">
        <v>2219</v>
      </c>
      <c r="N76" s="2">
        <v>0.21099999999999999</v>
      </c>
      <c r="O76" s="2">
        <f t="shared" ref="O76:O107" si="50">(D76-M76)/D76</f>
        <v>0.45983446932814021</v>
      </c>
      <c r="P76" s="2">
        <f>((D76-(J76/1.156))/D76)</f>
        <v>0.5289079583090468</v>
      </c>
      <c r="Q76">
        <f t="shared" si="41"/>
        <v>1984.8954999999999</v>
      </c>
      <c r="R76" s="2">
        <f t="shared" ref="R76:R107" si="51">(D76-Q76)/D76</f>
        <v>0.51682193281402156</v>
      </c>
      <c r="S76" s="2">
        <f>(D76-(Q76/1.156))/D76</f>
        <v>0.58202589343773481</v>
      </c>
      <c r="T76" s="2">
        <f t="shared" ref="T76:T110" si="52">-(R76-K76)</f>
        <v>-6.1404333008763468E-2</v>
      </c>
      <c r="U76">
        <v>2104</v>
      </c>
      <c r="V76" s="4">
        <v>0.24099999999999999</v>
      </c>
      <c r="W76" s="2">
        <f t="shared" ref="W76:W107" si="53">(D76-U76)/D76</f>
        <v>0.48782862706913338</v>
      </c>
      <c r="X76" s="2">
        <f>(D76-(U76/1.153))/D76</f>
        <v>0.55579239121347224</v>
      </c>
      <c r="Y76">
        <f t="shared" si="43"/>
        <v>1850.4679999999998</v>
      </c>
      <c r="Z76" s="2">
        <f t="shared" ref="Z76:Z107" si="54">(D76-Y76)/D76</f>
        <v>0.54954527750730287</v>
      </c>
      <c r="AA76" s="2">
        <f>(D76-(Y76/1.153))/D76</f>
        <v>0.60931940807224871</v>
      </c>
      <c r="AB76" s="2">
        <f t="shared" si="44"/>
        <v>-3.2723344693281309E-2</v>
      </c>
      <c r="AC76">
        <v>2169</v>
      </c>
      <c r="AD76" s="2">
        <v>8.5000000000000006E-2</v>
      </c>
      <c r="AE76" s="2">
        <f t="shared" ref="AE76:AE107" si="55">(D76-AC76)/D76</f>
        <v>0.47200584225900682</v>
      </c>
      <c r="AF76" s="2">
        <f>(D76-(AC76/1.163))/D76</f>
        <v>0.54600674312898267</v>
      </c>
      <c r="AG76">
        <f t="shared" si="13"/>
        <v>2076.8175000000001</v>
      </c>
      <c r="AH76" s="2">
        <f t="shared" ref="AH76:AH107" si="56">(D76-AG76)/D76</f>
        <v>0.49444559396299897</v>
      </c>
      <c r="AI76" s="2">
        <f>(D76-(AG76/1.151))/D76</f>
        <v>0.56076941265247526</v>
      </c>
      <c r="AJ76" s="4">
        <f t="shared" si="45"/>
        <v>-7.1665911611878352E-2</v>
      </c>
      <c r="AK76" s="4">
        <f t="shared" si="46"/>
        <v>4.6310750364440122E-2</v>
      </c>
      <c r="AL76" s="4">
        <f t="shared" si="47"/>
        <v>0.12232013739227059</v>
      </c>
    </row>
    <row r="77" spans="1:38" ht="16.5" customHeight="1" x14ac:dyDescent="0.2">
      <c r="A77" t="s">
        <v>21</v>
      </c>
      <c r="B77" s="11" t="s">
        <v>145</v>
      </c>
      <c r="D77">
        <v>4409</v>
      </c>
      <c r="E77" s="1">
        <v>38991</v>
      </c>
      <c r="F77">
        <v>2534</v>
      </c>
      <c r="G77" s="2">
        <v>0.153</v>
      </c>
      <c r="H77" s="2">
        <f t="shared" si="48"/>
        <v>0.42526650034021318</v>
      </c>
      <c r="I77" s="2">
        <f>(D77-(F77/1.163))/D77</f>
        <v>0.50581814302683847</v>
      </c>
      <c r="J77">
        <f t="shared" si="42"/>
        <v>2340.1489999999999</v>
      </c>
      <c r="K77" s="2">
        <f t="shared" si="49"/>
        <v>0.46923361306418693</v>
      </c>
      <c r="L77" s="2">
        <f>(D77-(J77/1.163))/D77</f>
        <v>0.5436230550852853</v>
      </c>
      <c r="M77">
        <v>2319</v>
      </c>
      <c r="N77" s="2">
        <v>0.14899999999999999</v>
      </c>
      <c r="O77" s="2">
        <f t="shared" si="50"/>
        <v>0.47403039237922434</v>
      </c>
      <c r="P77" s="2">
        <f>(D77-(M77/1.158))/D77</f>
        <v>0.54579481207186897</v>
      </c>
      <c r="Q77">
        <f t="shared" si="41"/>
        <v>2146.2345</v>
      </c>
      <c r="R77" s="2">
        <f t="shared" si="51"/>
        <v>0.51321512814697212</v>
      </c>
      <c r="S77" s="2">
        <f>(D77-(Q77/1.158))/D77</f>
        <v>0.57963309857251466</v>
      </c>
      <c r="T77" s="2">
        <f t="shared" si="52"/>
        <v>-4.3981515082785194E-2</v>
      </c>
      <c r="U77">
        <v>2293</v>
      </c>
      <c r="V77" s="4">
        <v>0.14299999999999999</v>
      </c>
      <c r="W77" s="2">
        <f t="shared" si="53"/>
        <v>0.47992742118394194</v>
      </c>
      <c r="X77" s="2">
        <f>(D77-(U77/1.148))/D77</f>
        <v>0.54697510556092499</v>
      </c>
      <c r="Y77">
        <f t="shared" si="43"/>
        <v>2129.0504999999998</v>
      </c>
      <c r="Z77" s="2">
        <f t="shared" si="54"/>
        <v>0.51711261056929014</v>
      </c>
      <c r="AA77" s="2">
        <f>(D77-(Y77/1.148))/D77</f>
        <v>0.57936638551331887</v>
      </c>
      <c r="AB77" s="2">
        <f t="shared" si="44"/>
        <v>-3.8974824223180216E-3</v>
      </c>
      <c r="AC77">
        <v>2215</v>
      </c>
      <c r="AD77" s="2">
        <v>0.317</v>
      </c>
      <c r="AE77" s="2">
        <f t="shared" si="55"/>
        <v>0.49761850759809478</v>
      </c>
      <c r="AF77" s="2">
        <f>(D77-(AC77/1.147))/D77</f>
        <v>0.56200392990243664</v>
      </c>
      <c r="AG77">
        <f t="shared" ref="AG77:AG140" si="57">AC77*(1-(AD77/2))</f>
        <v>1863.9225000000001</v>
      </c>
      <c r="AH77" s="2">
        <f t="shared" si="56"/>
        <v>0.57724597414379675</v>
      </c>
      <c r="AI77" s="2">
        <f>(D77-(AG77/1.17))/D77</f>
        <v>0.63867177277247578</v>
      </c>
      <c r="AJ77" s="4">
        <f t="shared" si="45"/>
        <v>-0.20350264021649883</v>
      </c>
      <c r="AK77" s="4">
        <f t="shared" si="46"/>
        <v>-0.13153828251293126</v>
      </c>
      <c r="AL77" s="4">
        <f t="shared" si="47"/>
        <v>-0.12452875119683617</v>
      </c>
    </row>
    <row r="78" spans="1:38" ht="12.75" customHeight="1" x14ac:dyDescent="0.2">
      <c r="A78" t="s">
        <v>21</v>
      </c>
      <c r="B78" s="11" t="s">
        <v>146</v>
      </c>
      <c r="D78">
        <v>3457</v>
      </c>
      <c r="E78" s="1">
        <v>38961</v>
      </c>
      <c r="F78">
        <v>1866</v>
      </c>
      <c r="G78" s="2">
        <v>0.223</v>
      </c>
      <c r="H78" s="2">
        <f t="shared" si="48"/>
        <v>0.46022562915822968</v>
      </c>
      <c r="I78" s="2">
        <f>(D78-(F78/1.161))/D78</f>
        <v>0.53507806129046487</v>
      </c>
      <c r="J78">
        <f t="shared" si="42"/>
        <v>1657.941</v>
      </c>
      <c r="K78" s="2">
        <f t="shared" si="49"/>
        <v>0.52041047150708708</v>
      </c>
      <c r="L78" s="2">
        <f>(D78-(J78/1.161))/D78</f>
        <v>0.58691685745657807</v>
      </c>
      <c r="M78">
        <v>1730</v>
      </c>
      <c r="N78" s="2">
        <v>0.23</v>
      </c>
      <c r="O78" s="2">
        <f t="shared" si="50"/>
        <v>0.49956609777263522</v>
      </c>
      <c r="P78" s="2">
        <f>((D78-(J78/1.156))/D78)</f>
        <v>0.58513016566357012</v>
      </c>
      <c r="Q78">
        <f t="shared" si="41"/>
        <v>1531.05</v>
      </c>
      <c r="R78" s="2">
        <f t="shared" si="51"/>
        <v>0.55711599652878219</v>
      </c>
      <c r="S78" s="2">
        <f>(D78-(Q78/1.156))/D78</f>
        <v>0.61688234993839286</v>
      </c>
      <c r="T78" s="2">
        <f t="shared" si="52"/>
        <v>-3.6705525021695107E-2</v>
      </c>
      <c r="U78">
        <v>1676</v>
      </c>
      <c r="V78" s="4">
        <v>0.23400000000000001</v>
      </c>
      <c r="W78" s="2">
        <f t="shared" si="53"/>
        <v>0.5151865779577669</v>
      </c>
      <c r="X78" s="2">
        <f>(D78-(U78/1.153))/D78</f>
        <v>0.57952001557481947</v>
      </c>
      <c r="Y78">
        <f t="shared" si="43"/>
        <v>1479.9079999999999</v>
      </c>
      <c r="Z78" s="2">
        <f t="shared" si="54"/>
        <v>0.57190974833670816</v>
      </c>
      <c r="AA78" s="2">
        <f>(D78-(Y78/1.153))/D78</f>
        <v>0.62871617375256561</v>
      </c>
      <c r="AB78" s="2">
        <f t="shared" si="44"/>
        <v>-1.479375180792597E-2</v>
      </c>
      <c r="AC78">
        <v>1738</v>
      </c>
      <c r="AD78" s="2">
        <v>0.29299999999999998</v>
      </c>
      <c r="AE78" s="2">
        <f t="shared" si="55"/>
        <v>0.49725195256002314</v>
      </c>
      <c r="AF78" s="2">
        <f>(D78-(AC78/1.163))/D78</f>
        <v>0.56771449059331314</v>
      </c>
      <c r="AG78">
        <f t="shared" si="57"/>
        <v>1483.383</v>
      </c>
      <c r="AH78" s="2">
        <f t="shared" si="56"/>
        <v>0.57090454150997971</v>
      </c>
      <c r="AI78" s="2">
        <f>(D78-(AG78/1.151))/D78</f>
        <v>0.62719769027800154</v>
      </c>
      <c r="AJ78" s="4">
        <f t="shared" si="45"/>
        <v>-0.10528601439978856</v>
      </c>
      <c r="AK78" s="4">
        <f t="shared" si="46"/>
        <v>-3.1133535808758595E-2</v>
      </c>
      <c r="AL78" s="4">
        <f t="shared" si="47"/>
        <v>2.348118937123275E-3</v>
      </c>
    </row>
    <row r="79" spans="1:38" ht="15.75" customHeight="1" x14ac:dyDescent="0.2">
      <c r="A79" t="s">
        <v>21</v>
      </c>
      <c r="B79" s="11" t="s">
        <v>147</v>
      </c>
      <c r="D79">
        <v>4016</v>
      </c>
      <c r="E79" s="1">
        <v>38991</v>
      </c>
      <c r="F79">
        <v>2300</v>
      </c>
      <c r="G79" s="2">
        <v>0.17100000000000001</v>
      </c>
      <c r="H79" s="2">
        <f t="shared" si="48"/>
        <v>0.42729083665338646</v>
      </c>
      <c r="I79" s="2">
        <f>(D79-(F79/1.163))/D79</f>
        <v>0.50755875894530222</v>
      </c>
      <c r="J79">
        <f t="shared" si="42"/>
        <v>2103.35</v>
      </c>
      <c r="K79" s="2">
        <f t="shared" si="49"/>
        <v>0.47625747011952191</v>
      </c>
      <c r="L79" s="2">
        <f>(D79-(J79/1.163))/D79</f>
        <v>0.54966248505547888</v>
      </c>
      <c r="M79">
        <v>1927</v>
      </c>
      <c r="N79" s="2">
        <v>0.27900000000000003</v>
      </c>
      <c r="O79" s="2">
        <f t="shared" si="50"/>
        <v>0.52016932270916338</v>
      </c>
      <c r="P79" s="2">
        <f>(D79-(M79/1.158))/D79</f>
        <v>0.58563844793537412</v>
      </c>
      <c r="Q79">
        <f t="shared" si="41"/>
        <v>1658.1835000000001</v>
      </c>
      <c r="R79" s="2">
        <f t="shared" si="51"/>
        <v>0.58710570219123503</v>
      </c>
      <c r="S79" s="2">
        <f>(D79-(Q79/1.158))/D79</f>
        <v>0.64344188444838946</v>
      </c>
      <c r="T79" s="2">
        <f t="shared" si="52"/>
        <v>-0.11084823207171313</v>
      </c>
      <c r="U79">
        <v>2024</v>
      </c>
      <c r="V79" s="4">
        <v>0.156</v>
      </c>
      <c r="W79" s="2">
        <f t="shared" si="53"/>
        <v>0.49601593625498008</v>
      </c>
      <c r="X79" s="2">
        <f>(D79-(U79/1.148))/D79</f>
        <v>0.56098949151130661</v>
      </c>
      <c r="Y79">
        <f t="shared" si="43"/>
        <v>1866.1280000000002</v>
      </c>
      <c r="Z79" s="2">
        <f t="shared" si="54"/>
        <v>0.53532669322709159</v>
      </c>
      <c r="AA79" s="2">
        <f>(D79-(Y79/1.148))/D79</f>
        <v>0.59523231117342468</v>
      </c>
      <c r="AB79" s="2">
        <f t="shared" si="44"/>
        <v>5.1779008964143447E-2</v>
      </c>
      <c r="AC79">
        <v>2090</v>
      </c>
      <c r="AD79" s="2">
        <v>0.13800000000000001</v>
      </c>
      <c r="AE79" s="2">
        <f t="shared" si="55"/>
        <v>0.47958167330677293</v>
      </c>
      <c r="AF79" s="2">
        <f>(D79-(AC79/1.147))/D79</f>
        <v>0.54627870384199906</v>
      </c>
      <c r="AG79">
        <f t="shared" si="57"/>
        <v>1945.7900000000002</v>
      </c>
      <c r="AH79" s="2">
        <f t="shared" si="56"/>
        <v>0.51549053784860555</v>
      </c>
      <c r="AI79" s="2">
        <f>(D79-(AG79/1.17))/D79</f>
        <v>0.58588934858855168</v>
      </c>
      <c r="AJ79" s="4">
        <f t="shared" si="45"/>
        <v>-7.4909073620652716E-2</v>
      </c>
      <c r="AK79" s="4">
        <f t="shared" si="46"/>
        <v>0.17344672649317763</v>
      </c>
      <c r="AL79" s="4">
        <f t="shared" si="47"/>
        <v>4.2688390078279702E-2</v>
      </c>
    </row>
    <row r="80" spans="1:38" ht="18" customHeight="1" x14ac:dyDescent="0.2">
      <c r="A80" t="s">
        <v>21</v>
      </c>
      <c r="B80" s="11" t="s">
        <v>148</v>
      </c>
      <c r="D80">
        <v>3698</v>
      </c>
      <c r="E80" s="1">
        <v>38991</v>
      </c>
      <c r="F80">
        <v>2199</v>
      </c>
      <c r="G80" s="2">
        <v>0.34</v>
      </c>
      <c r="H80" s="2">
        <f t="shared" si="48"/>
        <v>0.40535424553812871</v>
      </c>
      <c r="I80" s="2">
        <f>(D80-(F80/1.163))/D80</f>
        <v>0.48869668575935404</v>
      </c>
      <c r="J80">
        <f t="shared" si="42"/>
        <v>1825.1699999999998</v>
      </c>
      <c r="K80" s="2">
        <f t="shared" si="49"/>
        <v>0.50644402379664688</v>
      </c>
      <c r="L80" s="2">
        <f>(D80-(J80/1.163))/D80</f>
        <v>0.57561824918026383</v>
      </c>
      <c r="M80">
        <v>1774</v>
      </c>
      <c r="N80" s="2">
        <v>0.23</v>
      </c>
      <c r="O80" s="2">
        <f t="shared" si="50"/>
        <v>0.52028123309897245</v>
      </c>
      <c r="P80" s="2">
        <f>(D80-(M80/1.158))/D80</f>
        <v>0.58573508903192772</v>
      </c>
      <c r="Q80">
        <f t="shared" si="41"/>
        <v>1569.99</v>
      </c>
      <c r="R80" s="2">
        <f t="shared" si="51"/>
        <v>0.57544889129259069</v>
      </c>
      <c r="S80" s="2">
        <f>(D80-(Q80/1.158))/D80</f>
        <v>0.63337555379325616</v>
      </c>
      <c r="T80" s="2">
        <f t="shared" si="52"/>
        <v>-6.9004867495943811E-2</v>
      </c>
      <c r="U80">
        <v>1793</v>
      </c>
      <c r="V80" s="4">
        <v>0.215</v>
      </c>
      <c r="W80" s="2">
        <f t="shared" si="53"/>
        <v>0.51514332071389946</v>
      </c>
      <c r="X80" s="2">
        <f>(D80-(U80/1.148))/D80</f>
        <v>0.57765097623161976</v>
      </c>
      <c r="Y80">
        <f t="shared" si="43"/>
        <v>1600.2524999999998</v>
      </c>
      <c r="Z80" s="2">
        <f t="shared" si="54"/>
        <v>0.56726541373715533</v>
      </c>
      <c r="AA80" s="2">
        <f>(D80-(Y80/1.148))/D80</f>
        <v>0.62305349628672058</v>
      </c>
      <c r="AB80" s="2">
        <f t="shared" si="44"/>
        <v>8.1834775554353589E-3</v>
      </c>
      <c r="AC80">
        <v>1776</v>
      </c>
      <c r="AD80" s="2">
        <v>0.19400000000000001</v>
      </c>
      <c r="AE80" s="2">
        <f t="shared" si="55"/>
        <v>0.51974040021633316</v>
      </c>
      <c r="AF80" s="2">
        <f>(D80-(AC80/1.147))/D80</f>
        <v>0.58129067150508562</v>
      </c>
      <c r="AG80">
        <f t="shared" si="57"/>
        <v>1603.7280000000001</v>
      </c>
      <c r="AH80" s="2">
        <f t="shared" si="56"/>
        <v>0.56632558139534883</v>
      </c>
      <c r="AI80" s="2">
        <f>(D80-(AG80/1.17))/D80</f>
        <v>0.6293381037567084</v>
      </c>
      <c r="AJ80" s="4">
        <f t="shared" si="45"/>
        <v>-0.12132678051907485</v>
      </c>
      <c r="AK80" s="4">
        <f t="shared" si="46"/>
        <v>2.1489308849101208E-2</v>
      </c>
      <c r="AL80" s="4">
        <f t="shared" si="47"/>
        <v>2.1718447557497601E-3</v>
      </c>
    </row>
    <row r="81" spans="1:38" ht="12.75" customHeight="1" x14ac:dyDescent="0.2">
      <c r="A81" t="s">
        <v>21</v>
      </c>
      <c r="B81" s="11" t="s">
        <v>149</v>
      </c>
      <c r="D81">
        <v>3904</v>
      </c>
      <c r="E81" s="1">
        <v>38961</v>
      </c>
      <c r="F81">
        <v>1929</v>
      </c>
      <c r="G81" s="2">
        <v>0.23899999999999999</v>
      </c>
      <c r="H81" s="2">
        <f t="shared" si="48"/>
        <v>0.50589139344262291</v>
      </c>
      <c r="I81" s="2">
        <f>(D81-(F81/1.161))/D81</f>
        <v>0.57441119159571319</v>
      </c>
      <c r="J81">
        <f t="shared" si="42"/>
        <v>1698.4845</v>
      </c>
      <c r="K81" s="2">
        <f t="shared" si="49"/>
        <v>0.5649373719262295</v>
      </c>
      <c r="L81" s="2">
        <f>(D81-(J81/1.161))/D81</f>
        <v>0.62526905420002543</v>
      </c>
      <c r="M81">
        <v>1668</v>
      </c>
      <c r="N81" s="2">
        <v>0.186</v>
      </c>
      <c r="O81" s="2">
        <f t="shared" si="50"/>
        <v>0.57274590163934425</v>
      </c>
      <c r="P81" s="2">
        <f>((D81-(J81/1.156))/D81)</f>
        <v>0.62364824561092513</v>
      </c>
      <c r="Q81">
        <f t="shared" si="41"/>
        <v>1512.876</v>
      </c>
      <c r="R81" s="2">
        <f t="shared" si="51"/>
        <v>0.61248053278688519</v>
      </c>
      <c r="S81" s="2">
        <f>(D81-(Q81/1.156))/D81</f>
        <v>0.66477554739349931</v>
      </c>
      <c r="T81" s="2">
        <f t="shared" si="52"/>
        <v>-4.7543160860655687E-2</v>
      </c>
      <c r="U81">
        <v>1672</v>
      </c>
      <c r="V81" s="4">
        <v>0.215</v>
      </c>
      <c r="W81" s="2">
        <f t="shared" si="53"/>
        <v>0.57172131147540983</v>
      </c>
      <c r="X81" s="2">
        <f>(D81-(U81/1.153))/D81</f>
        <v>0.62855274195612298</v>
      </c>
      <c r="Y81">
        <f t="shared" si="43"/>
        <v>1492.26</v>
      </c>
      <c r="Z81" s="2">
        <f t="shared" si="54"/>
        <v>0.61776127049180318</v>
      </c>
      <c r="AA81" s="2">
        <f>(D81-(Y81/1.153))/D81</f>
        <v>0.66848332219583972</v>
      </c>
      <c r="AB81" s="2">
        <f t="shared" si="44"/>
        <v>-5.2807377049179927E-3</v>
      </c>
      <c r="AC81">
        <v>1676</v>
      </c>
      <c r="AD81" s="2">
        <v>0.23799999999999999</v>
      </c>
      <c r="AE81" s="2">
        <f t="shared" si="55"/>
        <v>0.57069672131147542</v>
      </c>
      <c r="AF81" s="2">
        <f>(D81-(AC81/1.163))/D81</f>
        <v>0.63086562451545602</v>
      </c>
      <c r="AG81">
        <f t="shared" si="57"/>
        <v>1476.556</v>
      </c>
      <c r="AH81" s="2">
        <f t="shared" si="56"/>
        <v>0.62178381147540984</v>
      </c>
      <c r="AI81" s="2">
        <f>(D81-(AG81/1.151))/D81</f>
        <v>0.67140209511330129</v>
      </c>
      <c r="AJ81" s="4">
        <f t="shared" si="45"/>
        <v>-0.13066265838752136</v>
      </c>
      <c r="AK81" s="4">
        <f t="shared" si="46"/>
        <v>-2.400725505593336E-2</v>
      </c>
      <c r="AL81" s="4">
        <f t="shared" si="47"/>
        <v>-1.0523635291437414E-2</v>
      </c>
    </row>
    <row r="82" spans="1:38" ht="12.75" customHeight="1" x14ac:dyDescent="0.2">
      <c r="A82" t="s">
        <v>21</v>
      </c>
      <c r="B82" s="11" t="s">
        <v>150</v>
      </c>
      <c r="D82">
        <v>3392</v>
      </c>
      <c r="E82" s="1">
        <v>38991</v>
      </c>
      <c r="F82">
        <v>1886</v>
      </c>
      <c r="G82" s="2">
        <v>0.217</v>
      </c>
      <c r="H82" s="2">
        <f t="shared" si="48"/>
        <v>0.44398584905660377</v>
      </c>
      <c r="I82" s="2">
        <f>(D82-(F82/1.163))/D82</f>
        <v>0.52191388568925512</v>
      </c>
      <c r="J82">
        <f t="shared" si="42"/>
        <v>1681.3689999999999</v>
      </c>
      <c r="K82" s="2">
        <f t="shared" si="49"/>
        <v>0.50431338443396234</v>
      </c>
      <c r="L82" s="2">
        <f>(D82-(J82/1.163))/D82</f>
        <v>0.57378622909197108</v>
      </c>
      <c r="M82">
        <v>1597</v>
      </c>
      <c r="N82" s="2">
        <v>0.23</v>
      </c>
      <c r="O82" s="2">
        <f t="shared" si="50"/>
        <v>0.52918632075471694</v>
      </c>
      <c r="P82" s="2">
        <f>(D82-(M82/1.158))/D82</f>
        <v>0.59342514745657771</v>
      </c>
      <c r="Q82">
        <f t="shared" si="41"/>
        <v>1413.345</v>
      </c>
      <c r="R82" s="2">
        <f t="shared" si="51"/>
        <v>0.58332989386792455</v>
      </c>
      <c r="S82" s="2">
        <f>(D82-(Q82/1.158))/D82</f>
        <v>0.64018125549907134</v>
      </c>
      <c r="T82" s="2">
        <f t="shared" si="52"/>
        <v>-7.9016509433962212E-2</v>
      </c>
      <c r="U82">
        <v>1647</v>
      </c>
      <c r="V82" s="4">
        <v>0.03</v>
      </c>
      <c r="W82" s="2">
        <f t="shared" si="53"/>
        <v>0.51444575471698117</v>
      </c>
      <c r="X82" s="2">
        <f>(D82-(U82/1.148))/D82</f>
        <v>0.5770433403458024</v>
      </c>
      <c r="Y82">
        <f t="shared" si="43"/>
        <v>1622.2950000000001</v>
      </c>
      <c r="Z82" s="2">
        <f t="shared" si="54"/>
        <v>0.52172906839622635</v>
      </c>
      <c r="AA82" s="2">
        <f>(D82-(Y82/1.148))/D82</f>
        <v>0.58338769024061532</v>
      </c>
      <c r="AB82" s="2">
        <f t="shared" si="44"/>
        <v>6.1600825471698206E-2</v>
      </c>
      <c r="AC82">
        <v>1691</v>
      </c>
      <c r="AD82" s="2">
        <v>0.38600000000000001</v>
      </c>
      <c r="AE82" s="2">
        <f t="shared" si="55"/>
        <v>0.50147405660377353</v>
      </c>
      <c r="AF82" s="2">
        <f>(D82-(AC82/1.147))/D82</f>
        <v>0.56536535013406586</v>
      </c>
      <c r="AG82">
        <f t="shared" si="57"/>
        <v>1364.6369999999999</v>
      </c>
      <c r="AH82" s="2">
        <f t="shared" si="56"/>
        <v>0.59768956367924531</v>
      </c>
      <c r="AI82" s="2">
        <f>(D82-(AG82/1.17))/D82</f>
        <v>0.65614492622157705</v>
      </c>
      <c r="AJ82" s="4">
        <f t="shared" si="45"/>
        <v>-0.18837744718738114</v>
      </c>
      <c r="AK82" s="4">
        <f t="shared" si="46"/>
        <v>-3.4462923065493561E-2</v>
      </c>
      <c r="AL82" s="4">
        <f t="shared" si="47"/>
        <v>-0.15882314868750769</v>
      </c>
    </row>
    <row r="83" spans="1:38" ht="12.75" customHeight="1" x14ac:dyDescent="0.2">
      <c r="A83" t="s">
        <v>21</v>
      </c>
      <c r="B83" s="11" t="s">
        <v>151</v>
      </c>
      <c r="D83">
        <v>4968</v>
      </c>
      <c r="E83" s="1">
        <v>38991</v>
      </c>
      <c r="F83">
        <v>3650</v>
      </c>
      <c r="G83" s="2">
        <v>0.17799999999999999</v>
      </c>
      <c r="H83" s="2">
        <f t="shared" si="48"/>
        <v>0.26529790660225444</v>
      </c>
      <c r="I83" s="2">
        <f>(D83-(F83/1.163))/D83</f>
        <v>0.36826991109394192</v>
      </c>
      <c r="J83">
        <f t="shared" si="42"/>
        <v>3325.15</v>
      </c>
      <c r="K83" s="2">
        <f t="shared" si="49"/>
        <v>0.33068639291465379</v>
      </c>
      <c r="L83" s="2">
        <f>(D83-(J83/1.163))/D83</f>
        <v>0.42449388900658103</v>
      </c>
      <c r="M83">
        <v>3456</v>
      </c>
      <c r="N83" s="2">
        <v>0.23200000000000001</v>
      </c>
      <c r="O83" s="2">
        <f t="shared" si="50"/>
        <v>0.30434782608695654</v>
      </c>
      <c r="P83" s="2">
        <f>(D83-(M83/1.158))/D83</f>
        <v>0.39926409852068784</v>
      </c>
      <c r="Q83">
        <f t="shared" si="41"/>
        <v>3055.1039999999998</v>
      </c>
      <c r="R83" s="2">
        <f t="shared" si="51"/>
        <v>0.3850434782608696</v>
      </c>
      <c r="S83" s="2">
        <f>(D83-(Q83/1.158))/D83</f>
        <v>0.46894946309228808</v>
      </c>
      <c r="T83" s="2">
        <f t="shared" si="52"/>
        <v>-5.4357085346215805E-2</v>
      </c>
      <c r="U83">
        <v>3722</v>
      </c>
      <c r="V83" s="4">
        <v>0.188</v>
      </c>
      <c r="W83" s="2">
        <f t="shared" si="53"/>
        <v>0.25080515297906603</v>
      </c>
      <c r="X83" s="2">
        <f>(D83-(U83/1.148))/D83</f>
        <v>0.34739124823960449</v>
      </c>
      <c r="Y83">
        <f t="shared" si="43"/>
        <v>3372.1320000000001</v>
      </c>
      <c r="Z83" s="2">
        <f t="shared" si="54"/>
        <v>0.32122946859903379</v>
      </c>
      <c r="AA83" s="2">
        <f>(D83-(Y83/1.148))/D83</f>
        <v>0.40873647090508164</v>
      </c>
      <c r="AB83" s="2">
        <f t="shared" si="44"/>
        <v>6.3814009661835813E-2</v>
      </c>
      <c r="AC83">
        <v>3750</v>
      </c>
      <c r="AD83" s="2">
        <v>0.21199999999999999</v>
      </c>
      <c r="AE83" s="2">
        <f t="shared" si="55"/>
        <v>0.24516908212560387</v>
      </c>
      <c r="AF83" s="2">
        <f>(D83-(AC83/1.147))/D83</f>
        <v>0.34190852844429281</v>
      </c>
      <c r="AG83">
        <f t="shared" si="57"/>
        <v>3352.5</v>
      </c>
      <c r="AH83" s="2">
        <f t="shared" si="56"/>
        <v>0.32518115942028986</v>
      </c>
      <c r="AI83" s="2">
        <f>(D83-(AG83/1.17))/D83</f>
        <v>0.42323176018828185</v>
      </c>
      <c r="AJ83" s="4">
        <f t="shared" si="45"/>
        <v>8.2251928484429384E-3</v>
      </c>
      <c r="AK83" s="4">
        <f t="shared" si="46"/>
        <v>9.7343985671191707E-2</v>
      </c>
      <c r="AL83" s="4">
        <f t="shared" si="47"/>
        <v>-5.8218361558799846E-3</v>
      </c>
    </row>
    <row r="84" spans="1:38" ht="12.75" customHeight="1" x14ac:dyDescent="0.2">
      <c r="A84" t="s">
        <v>21</v>
      </c>
      <c r="B84" s="11" t="s">
        <v>152</v>
      </c>
      <c r="D84">
        <v>3416</v>
      </c>
      <c r="E84" s="1">
        <v>38961</v>
      </c>
      <c r="F84">
        <v>1577</v>
      </c>
      <c r="G84" s="2">
        <v>0.24299999999999999</v>
      </c>
      <c r="H84" s="2">
        <f t="shared" si="48"/>
        <v>0.5383489461358314</v>
      </c>
      <c r="I84" s="2">
        <f>(D84-(F84/1.161))/D84</f>
        <v>0.60236773999640958</v>
      </c>
      <c r="J84">
        <f t="shared" si="42"/>
        <v>1385.3945000000001</v>
      </c>
      <c r="K84" s="2">
        <f t="shared" si="49"/>
        <v>0.59443954918032782</v>
      </c>
      <c r="L84" s="2">
        <f>(D84-(J84/1.161))/D84</f>
        <v>0.65068005958684572</v>
      </c>
      <c r="M84">
        <v>1384</v>
      </c>
      <c r="N84" s="2">
        <v>0.23100000000000001</v>
      </c>
      <c r="O84" s="2">
        <f t="shared" si="50"/>
        <v>0.59484777517564402</v>
      </c>
      <c r="P84" s="2">
        <f>((D84-(J84/1.156))/D84)</f>
        <v>0.6491691601905949</v>
      </c>
      <c r="Q84">
        <f t="shared" si="41"/>
        <v>1224.1479999999999</v>
      </c>
      <c r="R84" s="2">
        <f t="shared" si="51"/>
        <v>0.64164285714285707</v>
      </c>
      <c r="S84" s="2">
        <f>(D84-(Q84/1.156))/D84</f>
        <v>0.69000247157686612</v>
      </c>
      <c r="T84" s="2">
        <f t="shared" si="52"/>
        <v>-4.7203307962529251E-2</v>
      </c>
      <c r="U84">
        <v>1383</v>
      </c>
      <c r="V84" s="4">
        <v>0.223</v>
      </c>
      <c r="W84" s="2">
        <f t="shared" si="53"/>
        <v>0.59514051522248246</v>
      </c>
      <c r="X84" s="2">
        <f>(D84-(U84/1.153))/D84</f>
        <v>0.64886428033172805</v>
      </c>
      <c r="Y84">
        <f t="shared" si="43"/>
        <v>1228.7954999999999</v>
      </c>
      <c r="Z84" s="2">
        <f t="shared" si="54"/>
        <v>0.64028234777517556</v>
      </c>
      <c r="AA84" s="2">
        <f>(D84-(Y84/1.153))/D84</f>
        <v>0.6880159130747403</v>
      </c>
      <c r="AB84" s="2">
        <f t="shared" si="44"/>
        <v>1.3605093676815061E-3</v>
      </c>
      <c r="AC84">
        <v>1426</v>
      </c>
      <c r="AD84" s="2">
        <v>0.16500000000000001</v>
      </c>
      <c r="AE84" s="2">
        <f t="shared" si="55"/>
        <v>0.58255269320843095</v>
      </c>
      <c r="AF84" s="2">
        <f>(D84-(AC84/1.163))/D84</f>
        <v>0.64105992537268353</v>
      </c>
      <c r="AG84">
        <f t="shared" si="57"/>
        <v>1308.355</v>
      </c>
      <c r="AH84" s="2">
        <f t="shared" si="56"/>
        <v>0.61699209601873539</v>
      </c>
      <c r="AI84" s="2">
        <f>(D84-(AG84/1.151))/D84</f>
        <v>0.66723900609794562</v>
      </c>
      <c r="AJ84" s="4">
        <f t="shared" si="45"/>
        <v>-5.5608348380190811E-2</v>
      </c>
      <c r="AK84" s="4">
        <f t="shared" si="46"/>
        <v>6.8788251093821695E-2</v>
      </c>
      <c r="AL84" s="4">
        <f t="shared" si="47"/>
        <v>6.4745923955613127E-2</v>
      </c>
    </row>
    <row r="85" spans="1:38" ht="12.75" customHeight="1" x14ac:dyDescent="0.2">
      <c r="A85" t="s">
        <v>21</v>
      </c>
      <c r="B85" s="11" t="s">
        <v>156</v>
      </c>
      <c r="D85">
        <v>3200</v>
      </c>
      <c r="E85" s="1">
        <v>38991</v>
      </c>
      <c r="F85">
        <v>1465</v>
      </c>
      <c r="G85" s="2">
        <v>0.40500000000000003</v>
      </c>
      <c r="H85" s="2">
        <f t="shared" si="48"/>
        <v>0.54218750000000004</v>
      </c>
      <c r="I85" s="2">
        <f>(D85-(F85/1.163))/D85</f>
        <v>0.6063521066208083</v>
      </c>
      <c r="J85">
        <f t="shared" si="42"/>
        <v>1168.3375000000001</v>
      </c>
      <c r="K85" s="2">
        <f t="shared" si="49"/>
        <v>0.63489453124999995</v>
      </c>
      <c r="L85" s="2">
        <f>(D85-(J85/1.163))/D85</f>
        <v>0.68606580503009451</v>
      </c>
      <c r="M85">
        <v>1309</v>
      </c>
      <c r="N85" s="2">
        <v>0.25</v>
      </c>
      <c r="O85" s="2">
        <f t="shared" si="50"/>
        <v>0.5909375</v>
      </c>
      <c r="P85" s="2">
        <f>(D85-(M85/1.158))/D85</f>
        <v>0.64675086355785838</v>
      </c>
      <c r="Q85">
        <f t="shared" si="41"/>
        <v>1145.375</v>
      </c>
      <c r="R85" s="2">
        <f t="shared" si="51"/>
        <v>0.64207031250000002</v>
      </c>
      <c r="S85" s="2">
        <f>(D85-(Q85/1.158))/D85</f>
        <v>0.69090700561312601</v>
      </c>
      <c r="T85" s="2">
        <f t="shared" si="52"/>
        <v>-7.1757812500000684E-3</v>
      </c>
      <c r="U85">
        <v>1288</v>
      </c>
      <c r="V85" s="4">
        <v>0.154</v>
      </c>
      <c r="W85" s="2">
        <f t="shared" si="53"/>
        <v>0.59750000000000003</v>
      </c>
      <c r="X85" s="2">
        <f>(D85-(U85/1.148))/D85</f>
        <v>0.64939024390243905</v>
      </c>
      <c r="Y85">
        <f t="shared" si="43"/>
        <v>1188.8240000000001</v>
      </c>
      <c r="Z85" s="2">
        <f t="shared" si="54"/>
        <v>0.62849250000000001</v>
      </c>
      <c r="AA85" s="2">
        <f>(D85-(Y85/1.148))/D85</f>
        <v>0.67638719512195111</v>
      </c>
      <c r="AB85" s="2">
        <f t="shared" si="44"/>
        <v>1.3577812500000008E-2</v>
      </c>
      <c r="AC85">
        <v>1146</v>
      </c>
      <c r="AD85" s="2">
        <v>0.114</v>
      </c>
      <c r="AE85" s="2">
        <f t="shared" si="55"/>
        <v>0.64187499999999997</v>
      </c>
      <c r="AF85" s="2">
        <f>(D85-(AC85/1.147))/D85</f>
        <v>0.68777244986922415</v>
      </c>
      <c r="AG85">
        <f t="shared" si="57"/>
        <v>1080.6779999999999</v>
      </c>
      <c r="AH85" s="2">
        <f t="shared" si="56"/>
        <v>0.66228812500000001</v>
      </c>
      <c r="AI85" s="2">
        <f>(D85-(AG85/1.17))/D85</f>
        <v>0.7113573717948718</v>
      </c>
      <c r="AJ85" s="4">
        <f t="shared" si="45"/>
        <v>-7.502926166454485E-2</v>
      </c>
      <c r="AK85" s="4">
        <f t="shared" si="46"/>
        <v>-5.6485430535850673E-2</v>
      </c>
      <c r="AL85" s="4">
        <f t="shared" si="47"/>
        <v>-9.0968890264664898E-2</v>
      </c>
    </row>
    <row r="86" spans="1:38" ht="12.75" customHeight="1" x14ac:dyDescent="0.2">
      <c r="A86" t="s">
        <v>21</v>
      </c>
      <c r="B86" s="11" t="s">
        <v>153</v>
      </c>
      <c r="D86">
        <v>4146</v>
      </c>
      <c r="E86" s="1">
        <v>38961</v>
      </c>
      <c r="F86">
        <v>2060</v>
      </c>
      <c r="G86" s="2">
        <v>0.19400000000000001</v>
      </c>
      <c r="H86" s="2">
        <f t="shared" si="48"/>
        <v>0.50313555233960439</v>
      </c>
      <c r="I86" s="2">
        <f>(D86-(F86/1.161))/D86</f>
        <v>0.57203751278174375</v>
      </c>
      <c r="J86">
        <f t="shared" si="42"/>
        <v>1860.18</v>
      </c>
      <c r="K86" s="2">
        <f t="shared" si="49"/>
        <v>0.55133140376266276</v>
      </c>
      <c r="L86" s="2">
        <f>(D86-(J86/1.161))/D86</f>
        <v>0.61354987404191452</v>
      </c>
      <c r="M86">
        <v>1878</v>
      </c>
      <c r="N86" s="2">
        <v>0.17699999999999999</v>
      </c>
      <c r="O86" s="2">
        <f t="shared" si="50"/>
        <v>0.54703328509406657</v>
      </c>
      <c r="P86" s="2">
        <f>((D86-(J86/1.156))/D86)</f>
        <v>0.61187837695732072</v>
      </c>
      <c r="Q86">
        <f t="shared" si="41"/>
        <v>1711.797</v>
      </c>
      <c r="R86" s="2">
        <f t="shared" si="51"/>
        <v>0.58712083936324166</v>
      </c>
      <c r="S86" s="2">
        <f>(D86-(Q86/1.156))/D86</f>
        <v>0.64283809633498423</v>
      </c>
      <c r="T86" s="2">
        <f t="shared" si="52"/>
        <v>-3.57894356005789E-2</v>
      </c>
      <c r="U86">
        <v>1910</v>
      </c>
      <c r="V86" s="4">
        <v>0.25800000000000001</v>
      </c>
      <c r="W86" s="2">
        <f t="shared" si="53"/>
        <v>0.53931500241196328</v>
      </c>
      <c r="X86" s="2">
        <f>(D86-(U86/1.153))/D86</f>
        <v>0.60044666297655114</v>
      </c>
      <c r="Y86">
        <f t="shared" si="43"/>
        <v>1663.61</v>
      </c>
      <c r="Z86" s="2">
        <f t="shared" si="54"/>
        <v>0.5987433671008201</v>
      </c>
      <c r="AA86" s="2">
        <f>(D86-(Y86/1.153))/D86</f>
        <v>0.65198904345257591</v>
      </c>
      <c r="AB86" s="2">
        <f t="shared" si="44"/>
        <v>-1.1622527737578436E-2</v>
      </c>
      <c r="AC86">
        <v>2007</v>
      </c>
      <c r="AD86" s="2">
        <v>0.16400000000000001</v>
      </c>
      <c r="AE86" s="2">
        <f t="shared" si="55"/>
        <v>0.51591895803183796</v>
      </c>
      <c r="AF86" s="2">
        <f>(D86-(AC86/1.163))/D86</f>
        <v>0.58376522616667059</v>
      </c>
      <c r="AG86">
        <f t="shared" si="57"/>
        <v>1842.4260000000002</v>
      </c>
      <c r="AH86" s="2">
        <f t="shared" si="56"/>
        <v>0.55561360347322708</v>
      </c>
      <c r="AI86" s="2">
        <f>(D86-(AG86/1.151))/D86</f>
        <v>0.61391277452061443</v>
      </c>
      <c r="AJ86" s="4">
        <f t="shared" si="45"/>
        <v>-9.5442376544203535E-3</v>
      </c>
      <c r="AK86" s="4">
        <f t="shared" si="46"/>
        <v>7.6311034544400108E-2</v>
      </c>
      <c r="AL86" s="4">
        <f t="shared" si="47"/>
        <v>0.10748673066403826</v>
      </c>
    </row>
    <row r="87" spans="1:38" ht="12.75" customHeight="1" x14ac:dyDescent="0.2">
      <c r="A87" t="s">
        <v>21</v>
      </c>
      <c r="B87" s="11" t="s">
        <v>157</v>
      </c>
      <c r="D87">
        <v>3094</v>
      </c>
      <c r="E87" s="1">
        <v>38961</v>
      </c>
      <c r="F87">
        <v>1513</v>
      </c>
      <c r="G87" s="2">
        <v>0.217</v>
      </c>
      <c r="H87" s="2">
        <f t="shared" si="48"/>
        <v>0.51098901098901095</v>
      </c>
      <c r="I87" s="2">
        <f>(D87-(F87/1.161))/D87</f>
        <v>0.57880190438329981</v>
      </c>
      <c r="J87">
        <f t="shared" si="42"/>
        <v>1348.8395</v>
      </c>
      <c r="K87" s="2">
        <f t="shared" si="49"/>
        <v>0.56404670329670326</v>
      </c>
      <c r="L87" s="2">
        <f>(D87-(J87/1.161))/D87</f>
        <v>0.6245018977577117</v>
      </c>
      <c r="M87">
        <v>1349</v>
      </c>
      <c r="N87" s="2">
        <v>0.19800000000000001</v>
      </c>
      <c r="O87" s="2">
        <f t="shared" si="50"/>
        <v>0.56399482870071105</v>
      </c>
      <c r="P87" s="2">
        <f>((D87-(J87/1.156))/D87)</f>
        <v>0.62287777101790942</v>
      </c>
      <c r="Q87">
        <f t="shared" si="41"/>
        <v>1215.4490000000001</v>
      </c>
      <c r="R87" s="2">
        <f t="shared" si="51"/>
        <v>0.60715934065934063</v>
      </c>
      <c r="S87" s="2">
        <f>(D87-(Q87/1.156))/D87</f>
        <v>0.6601724400167307</v>
      </c>
      <c r="T87" s="2">
        <f t="shared" si="52"/>
        <v>-4.3112637362637374E-2</v>
      </c>
      <c r="U87">
        <v>1326</v>
      </c>
      <c r="V87" s="4">
        <v>0.16600000000000001</v>
      </c>
      <c r="W87" s="2">
        <f t="shared" si="53"/>
        <v>0.5714285714285714</v>
      </c>
      <c r="X87" s="2">
        <f>(D87-(U87/1.153))/D87</f>
        <v>0.62829884772642797</v>
      </c>
      <c r="Y87">
        <f t="shared" si="43"/>
        <v>1215.942</v>
      </c>
      <c r="Z87" s="2">
        <f t="shared" si="54"/>
        <v>0.60699999999999998</v>
      </c>
      <c r="AA87" s="2">
        <f>(D87-(Y87/1.153))/D87</f>
        <v>0.65915004336513439</v>
      </c>
      <c r="AB87" s="2">
        <f t="shared" si="44"/>
        <v>1.5934065934064545E-4</v>
      </c>
      <c r="AC87">
        <v>1295</v>
      </c>
      <c r="AD87" s="2">
        <v>0.215</v>
      </c>
      <c r="AE87" s="2">
        <f t="shared" si="55"/>
        <v>0.58144796380090502</v>
      </c>
      <c r="AF87" s="2">
        <f>(D87-(AC87/1.163))/D87</f>
        <v>0.64011002906354686</v>
      </c>
      <c r="AG87">
        <f t="shared" si="57"/>
        <v>1155.7874999999999</v>
      </c>
      <c r="AH87" s="2">
        <f t="shared" si="56"/>
        <v>0.62644230769230769</v>
      </c>
      <c r="AI87" s="2">
        <f>(D87-(AG87/1.151))/D87</f>
        <v>0.67544944195682699</v>
      </c>
      <c r="AJ87" s="4">
        <f t="shared" si="45"/>
        <v>-0.14312451555577968</v>
      </c>
      <c r="AK87" s="4">
        <f t="shared" si="46"/>
        <v>-4.9085975635341401E-2</v>
      </c>
      <c r="AL87" s="4">
        <f t="shared" si="47"/>
        <v>-4.947152084556667E-2</v>
      </c>
    </row>
    <row r="88" spans="1:38" ht="12.75" customHeight="1" x14ac:dyDescent="0.2">
      <c r="A88" t="s">
        <v>21</v>
      </c>
      <c r="B88" s="11" t="s">
        <v>154</v>
      </c>
      <c r="D88">
        <v>3977</v>
      </c>
      <c r="E88" s="1">
        <v>38961</v>
      </c>
      <c r="F88">
        <v>2062</v>
      </c>
      <c r="G88" s="2">
        <v>0.35599999999999998</v>
      </c>
      <c r="H88" s="2">
        <f t="shared" si="48"/>
        <v>0.48151873271310031</v>
      </c>
      <c r="I88" s="2">
        <f>(D88-(F88/1.161))/D88</f>
        <v>0.55341837442988839</v>
      </c>
      <c r="J88">
        <f t="shared" si="42"/>
        <v>1694.9640000000002</v>
      </c>
      <c r="K88" s="2">
        <f t="shared" si="49"/>
        <v>0.5738083982901685</v>
      </c>
      <c r="L88" s="2">
        <f>(D88-(J88/1.161))/D88</f>
        <v>0.63290990378136813</v>
      </c>
      <c r="M88">
        <v>1866</v>
      </c>
      <c r="N88" s="2">
        <v>0.23</v>
      </c>
      <c r="O88" s="2">
        <f t="shared" si="50"/>
        <v>0.53080211214483275</v>
      </c>
      <c r="P88" s="2">
        <f>((D88-(J88/1.156))/D88)</f>
        <v>0.6313221438496267</v>
      </c>
      <c r="Q88">
        <f t="shared" si="41"/>
        <v>1651.41</v>
      </c>
      <c r="R88" s="2">
        <f t="shared" si="51"/>
        <v>0.58475986924817702</v>
      </c>
      <c r="S88" s="2">
        <f>(D88-(Q88/1.156))/D88</f>
        <v>0.64079573464375161</v>
      </c>
      <c r="T88" s="2">
        <f t="shared" si="52"/>
        <v>-1.0951470958008525E-2</v>
      </c>
      <c r="U88">
        <v>1877</v>
      </c>
      <c r="V88" s="4">
        <v>0.23300000000000001</v>
      </c>
      <c r="W88" s="2">
        <f t="shared" si="53"/>
        <v>0.52803620819713348</v>
      </c>
      <c r="X88" s="2">
        <f>(D88-(U88/1.153))/D88</f>
        <v>0.59066453442943057</v>
      </c>
      <c r="Y88">
        <f t="shared" si="43"/>
        <v>1658.3294999999998</v>
      </c>
      <c r="Z88" s="2">
        <f t="shared" si="54"/>
        <v>0.58301998994216753</v>
      </c>
      <c r="AA88" s="2">
        <f>(D88-(Y88/1.153))/D88</f>
        <v>0.63835211616840204</v>
      </c>
      <c r="AB88" s="2">
        <f t="shared" si="44"/>
        <v>1.7398793060094953E-3</v>
      </c>
      <c r="AC88">
        <v>1826</v>
      </c>
      <c r="AD88" s="2">
        <v>0.22</v>
      </c>
      <c r="AE88" s="2">
        <f t="shared" si="55"/>
        <v>0.540859944681921</v>
      </c>
      <c r="AF88" s="2">
        <f>(D88-(AC88/1.163))/D88</f>
        <v>0.60521061451583913</v>
      </c>
      <c r="AG88">
        <f t="shared" si="57"/>
        <v>1625.14</v>
      </c>
      <c r="AH88" s="2">
        <f t="shared" si="56"/>
        <v>0.59136535076690966</v>
      </c>
      <c r="AI88" s="2">
        <f>(D88-(AG88/1.151))/D88</f>
        <v>0.64497424045778429</v>
      </c>
      <c r="AJ88" s="4">
        <f t="shared" si="45"/>
        <v>-4.1194975232512081E-2</v>
      </c>
      <c r="AK88" s="4">
        <f t="shared" si="46"/>
        <v>-1.5907618338268325E-2</v>
      </c>
      <c r="AL88" s="4">
        <f t="shared" si="47"/>
        <v>-2.001381510731098E-2</v>
      </c>
    </row>
    <row r="89" spans="1:38" ht="12.75" customHeight="1" x14ac:dyDescent="0.2">
      <c r="A89" t="s">
        <v>21</v>
      </c>
      <c r="B89" s="11" t="s">
        <v>155</v>
      </c>
      <c r="D89">
        <v>4156</v>
      </c>
      <c r="E89" s="1">
        <v>38991</v>
      </c>
      <c r="F89">
        <v>2628</v>
      </c>
      <c r="G89" s="2">
        <v>0.23899999999999999</v>
      </c>
      <c r="H89" s="2">
        <f t="shared" si="48"/>
        <v>0.36766121270452357</v>
      </c>
      <c r="I89" s="2">
        <f>(D89-(F89/1.163))/D89</f>
        <v>0.45628651135384657</v>
      </c>
      <c r="J89">
        <f t="shared" si="42"/>
        <v>2313.9540000000002</v>
      </c>
      <c r="K89" s="2">
        <f t="shared" si="49"/>
        <v>0.44322569778633297</v>
      </c>
      <c r="L89" s="2">
        <f>(D89-(J89/1.163))/D89</f>
        <v>0.52126027324706181</v>
      </c>
      <c r="M89">
        <v>2438</v>
      </c>
      <c r="N89" s="2">
        <v>0.23</v>
      </c>
      <c r="O89" s="2">
        <f t="shared" si="50"/>
        <v>0.41337824831568815</v>
      </c>
      <c r="P89" s="2">
        <f>(D89-(M89/1.158))/D89</f>
        <v>0.49341817643841807</v>
      </c>
      <c r="Q89">
        <f t="shared" si="41"/>
        <v>2157.63</v>
      </c>
      <c r="R89" s="2">
        <f t="shared" si="51"/>
        <v>0.48083974975938398</v>
      </c>
      <c r="S89" s="2">
        <f>(D89-(Q89/1.158))/D89</f>
        <v>0.55167508614799998</v>
      </c>
      <c r="T89" s="2">
        <f t="shared" si="52"/>
        <v>-3.761405197305101E-2</v>
      </c>
      <c r="U89">
        <v>2445</v>
      </c>
      <c r="V89" s="4">
        <v>0.3</v>
      </c>
      <c r="W89" s="2">
        <f t="shared" si="53"/>
        <v>0.41169393647738212</v>
      </c>
      <c r="X89" s="2">
        <f>(D89-(U89/1.148))/D89</f>
        <v>0.48753827219284152</v>
      </c>
      <c r="Y89">
        <f t="shared" si="43"/>
        <v>2078.25</v>
      </c>
      <c r="Z89" s="2">
        <f t="shared" si="54"/>
        <v>0.49993984600577479</v>
      </c>
      <c r="AA89" s="2">
        <f>(D89-(Y89/1.148))/D89</f>
        <v>0.5644075313639153</v>
      </c>
      <c r="AB89" s="2">
        <f t="shared" si="44"/>
        <v>-1.9100096246390807E-2</v>
      </c>
      <c r="AC89">
        <v>2528</v>
      </c>
      <c r="AD89" s="2">
        <v>0.23100000000000001</v>
      </c>
      <c r="AE89" s="2">
        <f t="shared" si="55"/>
        <v>0.39172281039461021</v>
      </c>
      <c r="AF89" s="2">
        <f>(D89-(AC89/1.147))/D89</f>
        <v>0.46967986956809959</v>
      </c>
      <c r="AG89">
        <f t="shared" si="57"/>
        <v>2236.0160000000001</v>
      </c>
      <c r="AH89" s="2">
        <f t="shared" si="56"/>
        <v>0.46197882579403271</v>
      </c>
      <c r="AI89" s="2">
        <f>(D89-(AG89/1.17))/D89</f>
        <v>0.54015284255900231</v>
      </c>
      <c r="AJ89" s="4">
        <f t="shared" si="45"/>
        <v>-3.3681741296499555E-2</v>
      </c>
      <c r="AK89" s="4">
        <f t="shared" si="46"/>
        <v>3.6329676543244045E-2</v>
      </c>
      <c r="AL89" s="4">
        <f t="shared" si="47"/>
        <v>7.59129074942861E-2</v>
      </c>
    </row>
    <row r="90" spans="1:38" ht="12.75" customHeight="1" x14ac:dyDescent="0.2">
      <c r="A90" t="s">
        <v>9</v>
      </c>
      <c r="B90" s="11" t="s">
        <v>9</v>
      </c>
      <c r="D90">
        <v>2566</v>
      </c>
      <c r="E90" s="1">
        <v>38991</v>
      </c>
      <c r="F90">
        <v>1844</v>
      </c>
      <c r="G90" s="2">
        <v>0.28599999999999998</v>
      </c>
      <c r="H90" s="2">
        <f t="shared" si="48"/>
        <v>0.2813717848791894</v>
      </c>
      <c r="I90" s="2">
        <f>(D90-(F90/1.163))/D90</f>
        <v>0.38209095862355064</v>
      </c>
      <c r="J90">
        <f t="shared" si="42"/>
        <v>1580.308</v>
      </c>
      <c r="K90" s="2">
        <f t="shared" si="49"/>
        <v>0.38413561964146531</v>
      </c>
      <c r="L90" s="2">
        <f>(D90-(J90/1.163))/D90</f>
        <v>0.47045195154038288</v>
      </c>
      <c r="M90">
        <v>1653</v>
      </c>
      <c r="N90" s="2">
        <v>0.23599999999999999</v>
      </c>
      <c r="O90" s="2">
        <f t="shared" si="50"/>
        <v>0.35580670303975059</v>
      </c>
      <c r="P90" s="2">
        <f>(D90-(M90/1.158))/D90</f>
        <v>0.44370181609650305</v>
      </c>
      <c r="Q90">
        <f t="shared" si="41"/>
        <v>1457.9459999999999</v>
      </c>
      <c r="R90" s="2">
        <f t="shared" si="51"/>
        <v>0.43182151208106007</v>
      </c>
      <c r="S90" s="2">
        <f>(D90-(Q90/1.158))/D90</f>
        <v>0.50934500179711573</v>
      </c>
      <c r="T90" s="2">
        <f t="shared" si="52"/>
        <v>-4.7685892439594757E-2</v>
      </c>
      <c r="U90">
        <v>1609</v>
      </c>
      <c r="V90" s="4">
        <v>0.246</v>
      </c>
      <c r="W90" s="2">
        <f t="shared" si="53"/>
        <v>0.37295401402961809</v>
      </c>
      <c r="X90" s="2">
        <f>(D90-(U90/1.148))/D90</f>
        <v>0.45379269514775089</v>
      </c>
      <c r="Y90">
        <f t="shared" si="43"/>
        <v>1411.0930000000001</v>
      </c>
      <c r="Z90" s="2">
        <f t="shared" si="54"/>
        <v>0.45008067030397503</v>
      </c>
      <c r="AA90" s="2">
        <f>(D90-(Y90/1.148))/D90</f>
        <v>0.52097619364457748</v>
      </c>
      <c r="AB90" s="2">
        <f t="shared" si="44"/>
        <v>-1.8259158222914962E-2</v>
      </c>
      <c r="AC90">
        <v>1574</v>
      </c>
      <c r="AD90" s="2">
        <v>0.17199999999999999</v>
      </c>
      <c r="AE90" s="2">
        <f t="shared" si="55"/>
        <v>0.38659392049883085</v>
      </c>
      <c r="AF90" s="2">
        <f>(D90-(AC90/1.147))/D90</f>
        <v>0.46520830034771649</v>
      </c>
      <c r="AG90">
        <f t="shared" si="57"/>
        <v>1438.636</v>
      </c>
      <c r="AH90" s="2">
        <f t="shared" si="56"/>
        <v>0.43934684333593144</v>
      </c>
      <c r="AI90" s="2">
        <f>(D90-(AG90/1.17))/D90</f>
        <v>0.52080926780848835</v>
      </c>
      <c r="AJ90" s="4">
        <f t="shared" si="45"/>
        <v>-8.9648347031085054E-2</v>
      </c>
      <c r="AK90" s="4">
        <f t="shared" si="46"/>
        <v>-1.3244660639008631E-2</v>
      </c>
      <c r="AL90" s="4">
        <f t="shared" si="47"/>
        <v>1.9518911935641276E-2</v>
      </c>
    </row>
    <row r="91" spans="1:38" ht="12.75" customHeight="1" x14ac:dyDescent="0.2">
      <c r="A91" t="s">
        <v>9</v>
      </c>
      <c r="D91">
        <v>2108</v>
      </c>
      <c r="E91" s="1">
        <v>38961</v>
      </c>
      <c r="F91">
        <v>1637</v>
      </c>
      <c r="G91" s="2">
        <v>0.28699999999999998</v>
      </c>
      <c r="H91" s="2">
        <f t="shared" si="48"/>
        <v>0.22343453510436434</v>
      </c>
      <c r="I91" s="2">
        <f>(D91-(F91/1.161))/D91</f>
        <v>0.33112363058084787</v>
      </c>
      <c r="J91">
        <f t="shared" si="42"/>
        <v>1402.0905</v>
      </c>
      <c r="K91" s="2">
        <f t="shared" si="49"/>
        <v>0.33487167931688805</v>
      </c>
      <c r="L91" s="2">
        <f>(D91-(J91/1.161))/D91</f>
        <v>0.42710738959249617</v>
      </c>
      <c r="M91">
        <v>1506</v>
      </c>
      <c r="N91" s="2">
        <v>0.23100000000000001</v>
      </c>
      <c r="O91" s="2">
        <f t="shared" si="50"/>
        <v>0.2855787476280835</v>
      </c>
      <c r="P91" s="2">
        <f>((D91-(J91/1.156))/D91)</f>
        <v>0.4246294803779308</v>
      </c>
      <c r="Q91">
        <f t="shared" si="41"/>
        <v>1332.057</v>
      </c>
      <c r="R91" s="2">
        <f t="shared" si="51"/>
        <v>0.36809440227703982</v>
      </c>
      <c r="S91" s="2">
        <f>(D91-(Q91/1.156))/D91</f>
        <v>0.45336886010124544</v>
      </c>
      <c r="T91" s="2">
        <f t="shared" si="52"/>
        <v>-3.3222722960151774E-2</v>
      </c>
      <c r="U91">
        <v>1492</v>
      </c>
      <c r="V91" s="4">
        <v>0.223</v>
      </c>
      <c r="W91" s="2">
        <f t="shared" si="53"/>
        <v>0.29222011385199242</v>
      </c>
      <c r="X91" s="2">
        <f>(D91-(U91/1.153))/D91</f>
        <v>0.38614060177969856</v>
      </c>
      <c r="Y91">
        <f t="shared" si="43"/>
        <v>1325.6419999999998</v>
      </c>
      <c r="Z91" s="2">
        <f t="shared" si="54"/>
        <v>0.37113757115749535</v>
      </c>
      <c r="AA91" s="2">
        <f>(D91-(Y91/1.153))/D91</f>
        <v>0.4545859246812623</v>
      </c>
      <c r="AB91" s="2">
        <f t="shared" si="44"/>
        <v>-3.0431688804555268E-3</v>
      </c>
      <c r="AC91">
        <v>1416</v>
      </c>
      <c r="AD91" s="2">
        <v>0.23499999999999999</v>
      </c>
      <c r="AE91" s="2">
        <f t="shared" si="55"/>
        <v>0.32827324478178366</v>
      </c>
      <c r="AF91" s="2">
        <f>(D91-(AC91/1.163))/D91</f>
        <v>0.42241895510041594</v>
      </c>
      <c r="AG91">
        <f t="shared" si="57"/>
        <v>1249.6200000000001</v>
      </c>
      <c r="AH91" s="2">
        <f t="shared" si="56"/>
        <v>0.40720113851992407</v>
      </c>
      <c r="AI91" s="2">
        <f>(D91-(AG91/1.151))/D91</f>
        <v>0.4849705808166152</v>
      </c>
      <c r="AJ91" s="4">
        <f t="shared" si="45"/>
        <v>-0.10874512023296652</v>
      </c>
      <c r="AK91" s="4">
        <f t="shared" si="46"/>
        <v>-6.1886991322443484E-2</v>
      </c>
      <c r="AL91" s="4">
        <f t="shared" si="47"/>
        <v>-5.7347307945885738E-2</v>
      </c>
    </row>
    <row r="92" spans="1:38" ht="12.75" customHeight="1" x14ac:dyDescent="0.2">
      <c r="A92" t="s">
        <v>56</v>
      </c>
      <c r="B92" s="11" t="s">
        <v>56</v>
      </c>
      <c r="D92">
        <v>1947</v>
      </c>
      <c r="E92" s="1">
        <v>39052</v>
      </c>
      <c r="F92">
        <v>1487</v>
      </c>
      <c r="G92" s="2">
        <v>0.22600000000000001</v>
      </c>
      <c r="H92" s="2">
        <f t="shared" si="48"/>
        <v>0.23626091422701592</v>
      </c>
      <c r="I92" s="2">
        <f>(D92-(F92/1.156))/D92</f>
        <v>0.3393260503693909</v>
      </c>
      <c r="J92">
        <f t="shared" si="42"/>
        <v>1318.9690000000001</v>
      </c>
      <c r="K92" s="2">
        <f t="shared" si="49"/>
        <v>0.32256343091936307</v>
      </c>
      <c r="L92" s="2">
        <f>(D92-(J92/1.156))/D92</f>
        <v>0.41398220667764973</v>
      </c>
      <c r="M92">
        <v>1412</v>
      </c>
      <c r="N92" s="2">
        <v>0.18099999999999999</v>
      </c>
      <c r="O92" s="2">
        <f t="shared" si="50"/>
        <v>0.27478171545968155</v>
      </c>
      <c r="P92" s="2">
        <f>(D92-(M92/1.15))/D92</f>
        <v>0.36937540474754915</v>
      </c>
      <c r="Q92">
        <f t="shared" si="41"/>
        <v>1284.2139999999999</v>
      </c>
      <c r="R92" s="2">
        <f t="shared" si="51"/>
        <v>0.3404139702105804</v>
      </c>
      <c r="S92" s="2">
        <f>(D92-(Q92/1.15))/D92</f>
        <v>0.4264469306178959</v>
      </c>
      <c r="T92" s="2">
        <f t="shared" si="52"/>
        <v>-1.7850539291217327E-2</v>
      </c>
      <c r="U92">
        <v>1312</v>
      </c>
      <c r="V92" s="4">
        <v>0.14000000000000001</v>
      </c>
      <c r="W92" s="2">
        <f t="shared" si="53"/>
        <v>0.32614278376990241</v>
      </c>
      <c r="X92" s="2">
        <f>(D92-(U92/1.142))/D92</f>
        <v>0.4099323850874802</v>
      </c>
      <c r="Y92">
        <f t="shared" si="43"/>
        <v>1220.1599999999999</v>
      </c>
      <c r="Z92" s="2">
        <f t="shared" si="54"/>
        <v>0.37331278890600933</v>
      </c>
      <c r="AA92" s="2">
        <f>(D92-(Y92/1.142))/D92</f>
        <v>0.45123711813135658</v>
      </c>
      <c r="AB92" s="2">
        <f t="shared" si="44"/>
        <v>-3.2898818695428933E-2</v>
      </c>
      <c r="AC92">
        <v>1124</v>
      </c>
      <c r="AD92" s="2">
        <v>0.35199999999999998</v>
      </c>
      <c r="AE92" s="2">
        <f t="shared" si="55"/>
        <v>0.42270159219311759</v>
      </c>
      <c r="AF92" s="2">
        <f>((D92-(AC92/1.141))/D92)</f>
        <v>0.49404171094927052</v>
      </c>
      <c r="AG92">
        <f t="shared" si="57"/>
        <v>926.17600000000004</v>
      </c>
      <c r="AH92" s="2">
        <f t="shared" si="56"/>
        <v>0.52430611196712884</v>
      </c>
      <c r="AI92" s="2">
        <f>(D92-(AG92/1.141))/D92</f>
        <v>0.58309036982219886</v>
      </c>
      <c r="AJ92" s="4">
        <f t="shared" si="45"/>
        <v>-0.29780305678147101</v>
      </c>
      <c r="AK92" s="4">
        <f t="shared" si="46"/>
        <v>-0.27879932783788358</v>
      </c>
      <c r="AL92" s="4">
        <f t="shared" si="47"/>
        <v>-0.24093889325990017</v>
      </c>
    </row>
    <row r="93" spans="1:38" ht="12.75" customHeight="1" x14ac:dyDescent="0.2">
      <c r="A93" t="s">
        <v>56</v>
      </c>
      <c r="D93">
        <v>1649</v>
      </c>
      <c r="E93" s="1">
        <v>39052</v>
      </c>
      <c r="F93">
        <v>1301</v>
      </c>
      <c r="G93" s="2">
        <v>0.23799999999999999</v>
      </c>
      <c r="H93" s="2">
        <f t="shared" si="48"/>
        <v>0.2110369921164342</v>
      </c>
      <c r="I93" s="2">
        <f>(D93-(F93/1.156))/D93</f>
        <v>0.31750604854362813</v>
      </c>
      <c r="J93">
        <f t="shared" si="42"/>
        <v>1146.181</v>
      </c>
      <c r="K93" s="2">
        <f t="shared" si="49"/>
        <v>0.30492359005457853</v>
      </c>
      <c r="L93" s="2">
        <f>(D93-(J93/1.156))/D93</f>
        <v>0.39872282876693638</v>
      </c>
      <c r="M93">
        <v>1209</v>
      </c>
      <c r="N93" s="2">
        <v>0.19400000000000001</v>
      </c>
      <c r="O93" s="2">
        <f t="shared" si="50"/>
        <v>0.26682838083687083</v>
      </c>
      <c r="P93" s="2">
        <f>(D93-(M93/1.15))/D93</f>
        <v>0.36245946159727899</v>
      </c>
      <c r="Q93">
        <f t="shared" si="41"/>
        <v>1091.7270000000001</v>
      </c>
      <c r="R93" s="2">
        <f t="shared" si="51"/>
        <v>0.33794602789569428</v>
      </c>
      <c r="S93" s="2">
        <f>(D93-(Q93/1.15))/D93</f>
        <v>0.42430089382234287</v>
      </c>
      <c r="T93" s="2">
        <f t="shared" si="52"/>
        <v>-3.3022437841115748E-2</v>
      </c>
      <c r="U93">
        <v>1149</v>
      </c>
      <c r="V93" s="4">
        <v>0.22600000000000001</v>
      </c>
      <c r="W93" s="2">
        <f t="shared" si="53"/>
        <v>0.30321406913280774</v>
      </c>
      <c r="X93" s="2">
        <f>(D93-(U93/1.142))/D93</f>
        <v>0.38985470151734475</v>
      </c>
      <c r="Y93">
        <f t="shared" si="43"/>
        <v>1019.163</v>
      </c>
      <c r="Z93" s="2">
        <f t="shared" si="54"/>
        <v>0.38195087932080046</v>
      </c>
      <c r="AA93" s="2">
        <f>(D93-(Y93/1.142))/D93</f>
        <v>0.45880112024588476</v>
      </c>
      <c r="AB93" s="2">
        <f t="shared" si="44"/>
        <v>-4.4004851425106184E-2</v>
      </c>
      <c r="AC93">
        <v>1028</v>
      </c>
      <c r="AD93" s="2">
        <v>0.22</v>
      </c>
      <c r="AE93" s="2">
        <f t="shared" si="55"/>
        <v>0.37659187386294724</v>
      </c>
      <c r="AF93" s="2">
        <f>((D93-(AC93/1.141))/D93)</f>
        <v>0.45363003844254801</v>
      </c>
      <c r="AG93">
        <f t="shared" si="57"/>
        <v>914.92</v>
      </c>
      <c r="AH93" s="2">
        <f t="shared" si="56"/>
        <v>0.44516676773802305</v>
      </c>
      <c r="AI93" s="2">
        <f>(D93-(AG93/1.141))/D93</f>
        <v>0.51373073421386772</v>
      </c>
      <c r="AJ93" s="4">
        <f t="shared" si="45"/>
        <v>-0.20176656217473507</v>
      </c>
      <c r="AK93" s="4">
        <f t="shared" si="46"/>
        <v>-0.16195166007619141</v>
      </c>
      <c r="AL93" s="4">
        <f t="shared" si="47"/>
        <v>-0.10228295179475728</v>
      </c>
    </row>
    <row r="94" spans="1:38" ht="12.75" customHeight="1" x14ac:dyDescent="0.2">
      <c r="A94" t="s">
        <v>39</v>
      </c>
      <c r="B94" s="11" t="s">
        <v>39</v>
      </c>
      <c r="D94">
        <v>3535</v>
      </c>
      <c r="E94" s="1">
        <v>39052</v>
      </c>
      <c r="F94">
        <v>2198</v>
      </c>
      <c r="G94" s="2">
        <v>0.28899999999999998</v>
      </c>
      <c r="H94" s="2">
        <f t="shared" si="48"/>
        <v>0.37821782178217822</v>
      </c>
      <c r="I94" s="2">
        <f>(D94-(F94/1.156))/D94</f>
        <v>0.46212614341018871</v>
      </c>
      <c r="J94">
        <f t="shared" si="42"/>
        <v>1880.3890000000001</v>
      </c>
      <c r="K94" s="2">
        <f t="shared" si="49"/>
        <v>0.46806534653465343</v>
      </c>
      <c r="L94" s="2">
        <f>(D94-(J94/1.156))/D94</f>
        <v>0.53984891568741644</v>
      </c>
      <c r="M94">
        <v>1987</v>
      </c>
      <c r="N94" s="2">
        <v>0.25800000000000001</v>
      </c>
      <c r="O94" s="2">
        <f t="shared" si="50"/>
        <v>0.43790664780763788</v>
      </c>
      <c r="P94" s="2">
        <f>(D94-(M94/1.15))/D94</f>
        <v>0.51122317200664158</v>
      </c>
      <c r="Q94">
        <f t="shared" si="41"/>
        <v>1730.6769999999999</v>
      </c>
      <c r="R94" s="2">
        <f t="shared" si="51"/>
        <v>0.51041669024045266</v>
      </c>
      <c r="S94" s="2">
        <f>(D94-(Q94/1.15))/D94</f>
        <v>0.5742753828177849</v>
      </c>
      <c r="T94" s="2">
        <f t="shared" si="52"/>
        <v>-4.2351343705799238E-2</v>
      </c>
      <c r="U94">
        <v>2025</v>
      </c>
      <c r="V94" s="4">
        <v>0.248</v>
      </c>
      <c r="W94" s="2">
        <f t="shared" si="53"/>
        <v>0.42715700141442714</v>
      </c>
      <c r="X94" s="2">
        <f>(D94-(U94/1.142))/D94</f>
        <v>0.49838616586202023</v>
      </c>
      <c r="Y94">
        <f t="shared" si="43"/>
        <v>1773.9</v>
      </c>
      <c r="Z94" s="2">
        <f t="shared" si="54"/>
        <v>0.49818953323903814</v>
      </c>
      <c r="AA94" s="2">
        <f>(D94-(Y94/1.142))/D94</f>
        <v>0.56058628129512966</v>
      </c>
      <c r="AB94" s="2">
        <f t="shared" si="44"/>
        <v>1.2227157001414524E-2</v>
      </c>
      <c r="AC94">
        <v>2085</v>
      </c>
      <c r="AD94" s="2">
        <v>0.20799999999999999</v>
      </c>
      <c r="AE94" s="2">
        <f t="shared" si="55"/>
        <v>0.41018387553041019</v>
      </c>
      <c r="AF94" s="2">
        <f>((D94-(AC94/1.141))/D94)</f>
        <v>0.48307088127117459</v>
      </c>
      <c r="AG94">
        <f t="shared" si="57"/>
        <v>1868.16</v>
      </c>
      <c r="AH94" s="2">
        <f t="shared" si="56"/>
        <v>0.4715247524752475</v>
      </c>
      <c r="AI94" s="2">
        <f>(D94-(AG94/1.141))/D94</f>
        <v>0.53683150961897241</v>
      </c>
      <c r="AJ94" s="4">
        <f t="shared" si="45"/>
        <v>-6.5034415751210224E-3</v>
      </c>
      <c r="AK94" s="4">
        <f t="shared" si="46"/>
        <v>7.943885543056288E-2</v>
      </c>
      <c r="AL94" s="4">
        <f t="shared" si="47"/>
        <v>5.3137155420260387E-2</v>
      </c>
    </row>
    <row r="95" spans="1:38" ht="12.75" customHeight="1" x14ac:dyDescent="0.2">
      <c r="A95" t="s">
        <v>39</v>
      </c>
      <c r="D95">
        <v>2559</v>
      </c>
      <c r="E95" s="1">
        <v>38961</v>
      </c>
      <c r="F95">
        <v>1475</v>
      </c>
      <c r="G95" s="2">
        <v>0.248</v>
      </c>
      <c r="H95" s="2">
        <f t="shared" si="48"/>
        <v>0.42360296991012114</v>
      </c>
      <c r="I95" s="2">
        <f>(D95-(F95/1.161))/D95</f>
        <v>0.50353399647727926</v>
      </c>
      <c r="J95">
        <f t="shared" si="42"/>
        <v>1292.0999999999999</v>
      </c>
      <c r="K95" s="2">
        <f t="shared" si="49"/>
        <v>0.49507620164126614</v>
      </c>
      <c r="L95" s="2">
        <f>(D95-(J95/1.161))/D95</f>
        <v>0.56509578091409662</v>
      </c>
      <c r="M95">
        <v>1318</v>
      </c>
      <c r="N95" s="2">
        <v>0.247</v>
      </c>
      <c r="O95" s="2">
        <f t="shared" si="50"/>
        <v>0.48495506057053539</v>
      </c>
      <c r="P95" s="2">
        <f>((D95-(J95/1.156))/D95)</f>
        <v>0.5632147073021333</v>
      </c>
      <c r="Q95">
        <f t="shared" si="41"/>
        <v>1155.2270000000001</v>
      </c>
      <c r="R95" s="2">
        <f t="shared" si="51"/>
        <v>0.54856311059007423</v>
      </c>
      <c r="S95" s="2">
        <f>(D95-(Q95/1.156))/D95</f>
        <v>0.60948365967999496</v>
      </c>
      <c r="T95" s="2">
        <f t="shared" si="52"/>
        <v>-5.3486908948808087E-2</v>
      </c>
      <c r="U95">
        <v>1311</v>
      </c>
      <c r="V95" s="4">
        <v>0.221</v>
      </c>
      <c r="W95" s="2">
        <f t="shared" si="53"/>
        <v>0.48769050410316528</v>
      </c>
      <c r="X95" s="2">
        <f>(D95-(U95/1.153))/D95</f>
        <v>0.55567259679372527</v>
      </c>
      <c r="Y95">
        <f t="shared" si="43"/>
        <v>1166.1344999999999</v>
      </c>
      <c r="Z95" s="2">
        <f t="shared" si="54"/>
        <v>0.54430070339976555</v>
      </c>
      <c r="AA95" s="2">
        <f>(D95-(Y95/1.153))/D95</f>
        <v>0.60477077484801867</v>
      </c>
      <c r="AB95" s="2">
        <f t="shared" si="44"/>
        <v>4.2624071903086813E-3</v>
      </c>
      <c r="AC95">
        <v>1327</v>
      </c>
      <c r="AD95" s="2">
        <v>0.219</v>
      </c>
      <c r="AE95" s="2">
        <f t="shared" si="55"/>
        <v>0.4814380617428683</v>
      </c>
      <c r="AF95" s="2">
        <f>(D95-(AC95/1.163))/D95</f>
        <v>0.55411699204029952</v>
      </c>
      <c r="AG95">
        <f t="shared" si="57"/>
        <v>1181.6934999999999</v>
      </c>
      <c r="AH95" s="2">
        <f t="shared" si="56"/>
        <v>0.53822059398202426</v>
      </c>
      <c r="AI95" s="2">
        <f>(D95-(AG95/1.151))/D95</f>
        <v>0.59880155862903939</v>
      </c>
      <c r="AJ95" s="4">
        <f t="shared" si="45"/>
        <v>-8.5447333797693606E-2</v>
      </c>
      <c r="AK95" s="4">
        <f t="shared" si="46"/>
        <v>2.291021591427474E-2</v>
      </c>
      <c r="AL95" s="4">
        <f t="shared" si="47"/>
        <v>1.3342371741853064E-2</v>
      </c>
    </row>
    <row r="96" spans="1:38" ht="12.75" customHeight="1" x14ac:dyDescent="0.2">
      <c r="A96" t="s">
        <v>39</v>
      </c>
      <c r="B96" s="11" t="s">
        <v>64</v>
      </c>
      <c r="D96">
        <v>1838</v>
      </c>
      <c r="E96" s="1">
        <v>38991</v>
      </c>
      <c r="F96">
        <v>1197</v>
      </c>
      <c r="G96" s="2">
        <v>0.28199999999999997</v>
      </c>
      <c r="H96" s="2">
        <f t="shared" si="48"/>
        <v>0.34874863982589771</v>
      </c>
      <c r="I96" s="2">
        <f t="shared" ref="I96:I102" si="58">(D96-(F96/1.163))/D96</f>
        <v>0.44002462581762491</v>
      </c>
      <c r="J96">
        <f t="shared" si="42"/>
        <v>1028.223</v>
      </c>
      <c r="K96" s="2">
        <f t="shared" si="49"/>
        <v>0.44057508161044617</v>
      </c>
      <c r="L96" s="2">
        <f t="shared" ref="L96:L102" si="59">(D96-(J96/1.163))/D96</f>
        <v>0.51898115357733976</v>
      </c>
      <c r="M96">
        <v>1077</v>
      </c>
      <c r="N96" s="2">
        <v>0.23100000000000001</v>
      </c>
      <c r="O96" s="2">
        <f t="shared" si="50"/>
        <v>0.41403699673558214</v>
      </c>
      <c r="P96" s="2">
        <f t="shared" ref="P96:P102" si="60">(D96-(M96/1.158))/D96</f>
        <v>0.49398704381311065</v>
      </c>
      <c r="Q96">
        <f t="shared" si="41"/>
        <v>952.60649999999998</v>
      </c>
      <c r="R96" s="2">
        <f t="shared" si="51"/>
        <v>0.48171572361262244</v>
      </c>
      <c r="S96" s="2">
        <f t="shared" ref="S96:S102" si="61">(D96-(Q96/1.158))/D96</f>
        <v>0.55243154025269636</v>
      </c>
      <c r="T96" s="2">
        <f t="shared" si="52"/>
        <v>-4.1140642002176264E-2</v>
      </c>
      <c r="U96">
        <v>1067</v>
      </c>
      <c r="V96" s="4">
        <v>0.23</v>
      </c>
      <c r="W96" s="2">
        <f t="shared" si="53"/>
        <v>0.41947769314472255</v>
      </c>
      <c r="X96" s="2">
        <f t="shared" ref="X96:X102" si="62">(D96-(U96/1.148))/D96</f>
        <v>0.49431854803547254</v>
      </c>
      <c r="Y96">
        <f t="shared" si="43"/>
        <v>944.29499999999996</v>
      </c>
      <c r="Z96" s="2">
        <f t="shared" si="54"/>
        <v>0.48623775843307948</v>
      </c>
      <c r="AA96" s="2">
        <f t="shared" ref="AA96:AA102" si="63">(D96-(Y96/1.148))/D96</f>
        <v>0.55247191501139326</v>
      </c>
      <c r="AB96" s="2">
        <f t="shared" si="44"/>
        <v>-4.5220348204570437E-3</v>
      </c>
      <c r="AC96">
        <v>1030</v>
      </c>
      <c r="AD96" s="2">
        <v>0.222</v>
      </c>
      <c r="AE96" s="2">
        <f t="shared" si="55"/>
        <v>0.4396082698585419</v>
      </c>
      <c r="AF96" s="2">
        <f t="shared" ref="AF96:AF102" si="64">(D96-(AC96/1.147))/D96</f>
        <v>0.51142830850788312</v>
      </c>
      <c r="AG96">
        <f t="shared" si="57"/>
        <v>915.67</v>
      </c>
      <c r="AH96" s="2">
        <f t="shared" si="56"/>
        <v>0.50181175190424376</v>
      </c>
      <c r="AI96" s="2">
        <f t="shared" ref="AI96:AI102" si="65">(D96-(AG96/1.17))/D96</f>
        <v>0.57419807855063565</v>
      </c>
      <c r="AJ96" s="4">
        <f t="shared" si="45"/>
        <v>-0.10946360857518268</v>
      </c>
      <c r="AK96" s="4">
        <f t="shared" si="46"/>
        <v>-3.8774142313746651E-2</v>
      </c>
      <c r="AL96" s="4">
        <f t="shared" si="47"/>
        <v>-3.0313620214022053E-2</v>
      </c>
    </row>
    <row r="97" spans="1:38" ht="12.75" customHeight="1" x14ac:dyDescent="0.2">
      <c r="A97" t="s">
        <v>39</v>
      </c>
      <c r="B97" s="11" t="s">
        <v>65</v>
      </c>
      <c r="D97">
        <v>2334</v>
      </c>
      <c r="E97" s="1">
        <v>38991</v>
      </c>
      <c r="F97">
        <v>1255</v>
      </c>
      <c r="G97" s="2">
        <v>0.249</v>
      </c>
      <c r="H97" s="2">
        <f t="shared" si="48"/>
        <v>0.46229648671808055</v>
      </c>
      <c r="I97" s="2">
        <f t="shared" si="58"/>
        <v>0.53765820010153098</v>
      </c>
      <c r="J97">
        <f t="shared" si="42"/>
        <v>1098.7524999999998</v>
      </c>
      <c r="K97" s="2">
        <f t="shared" si="49"/>
        <v>0.52924057412167957</v>
      </c>
      <c r="L97" s="2">
        <f t="shared" si="59"/>
        <v>0.5952197541888905</v>
      </c>
      <c r="M97">
        <v>1064</v>
      </c>
      <c r="N97" s="2">
        <v>0.22600000000000001</v>
      </c>
      <c r="O97" s="2">
        <f t="shared" si="50"/>
        <v>0.54413024850042846</v>
      </c>
      <c r="P97" s="2">
        <f t="shared" si="60"/>
        <v>0.60633009369639757</v>
      </c>
      <c r="Q97">
        <f t="shared" si="41"/>
        <v>943.76800000000003</v>
      </c>
      <c r="R97" s="2">
        <f t="shared" si="51"/>
        <v>0.59564353041988005</v>
      </c>
      <c r="S97" s="2">
        <f t="shared" si="61"/>
        <v>0.65081479310870471</v>
      </c>
      <c r="T97" s="2">
        <f t="shared" si="52"/>
        <v>-6.6402956298200477E-2</v>
      </c>
      <c r="U97">
        <v>1119</v>
      </c>
      <c r="V97" s="4">
        <v>0.28699999999999998</v>
      </c>
      <c r="W97" s="2">
        <f t="shared" si="53"/>
        <v>0.52056555269922877</v>
      </c>
      <c r="X97" s="2">
        <f t="shared" si="62"/>
        <v>0.58237417482511222</v>
      </c>
      <c r="Y97">
        <f t="shared" si="43"/>
        <v>958.42349999999999</v>
      </c>
      <c r="Z97" s="2">
        <f t="shared" si="54"/>
        <v>0.58936439588688949</v>
      </c>
      <c r="AA97" s="2">
        <f t="shared" si="63"/>
        <v>0.6423034807377086</v>
      </c>
      <c r="AB97" s="2">
        <f t="shared" si="44"/>
        <v>6.2791345329905601E-3</v>
      </c>
      <c r="AC97">
        <v>1059</v>
      </c>
      <c r="AD97" s="2">
        <v>0.26600000000000001</v>
      </c>
      <c r="AE97" s="2">
        <f t="shared" si="55"/>
        <v>0.54627249357326479</v>
      </c>
      <c r="AF97" s="2">
        <f t="shared" si="64"/>
        <v>0.60442240067416286</v>
      </c>
      <c r="AG97">
        <f t="shared" si="57"/>
        <v>918.15300000000002</v>
      </c>
      <c r="AH97" s="2">
        <f t="shared" si="56"/>
        <v>0.60661825192802055</v>
      </c>
      <c r="AI97" s="2">
        <f t="shared" si="65"/>
        <v>0.66377628369916286</v>
      </c>
      <c r="AJ97" s="4">
        <f t="shared" si="45"/>
        <v>-0.16436777163191879</v>
      </c>
      <c r="AK97" s="4">
        <f t="shared" si="46"/>
        <v>-2.7141204194251041E-2</v>
      </c>
      <c r="AL97" s="4">
        <f t="shared" si="47"/>
        <v>-4.2017438011484366E-2</v>
      </c>
    </row>
    <row r="98" spans="1:38" ht="12.75" customHeight="1" x14ac:dyDescent="0.2">
      <c r="A98" t="s">
        <v>39</v>
      </c>
      <c r="B98" s="11" t="s">
        <v>66</v>
      </c>
      <c r="D98">
        <v>2408</v>
      </c>
      <c r="E98" s="1">
        <v>38991</v>
      </c>
      <c r="F98">
        <v>1635</v>
      </c>
      <c r="G98" s="2">
        <v>0.255</v>
      </c>
      <c r="H98" s="2">
        <f t="shared" si="48"/>
        <v>0.32101328903654486</v>
      </c>
      <c r="I98" s="2">
        <f t="shared" si="58"/>
        <v>0.41617651679840489</v>
      </c>
      <c r="J98">
        <f t="shared" si="42"/>
        <v>1426.5375000000001</v>
      </c>
      <c r="K98" s="2">
        <f t="shared" si="49"/>
        <v>0.40758409468438533</v>
      </c>
      <c r="L98" s="2">
        <f t="shared" si="59"/>
        <v>0.49061401090660822</v>
      </c>
      <c r="M98">
        <v>1455</v>
      </c>
      <c r="N98" s="2">
        <v>0.216</v>
      </c>
      <c r="O98" s="2">
        <f t="shared" si="50"/>
        <v>0.3957641196013289</v>
      </c>
      <c r="P98" s="2">
        <f t="shared" si="60"/>
        <v>0.47820735716867774</v>
      </c>
      <c r="Q98">
        <f t="shared" si="41"/>
        <v>1297.8600000000001</v>
      </c>
      <c r="R98" s="2">
        <f t="shared" si="51"/>
        <v>0.46102159468438531</v>
      </c>
      <c r="S98" s="2">
        <f t="shared" si="61"/>
        <v>0.53456096259446051</v>
      </c>
      <c r="T98" s="2">
        <f t="shared" si="52"/>
        <v>-5.3437499999999971E-2</v>
      </c>
      <c r="U98">
        <v>1390</v>
      </c>
      <c r="V98" s="4">
        <v>0.245</v>
      </c>
      <c r="W98" s="2">
        <f t="shared" si="53"/>
        <v>0.4227574750830565</v>
      </c>
      <c r="X98" s="2">
        <f t="shared" si="62"/>
        <v>0.49717550094342899</v>
      </c>
      <c r="Y98">
        <f t="shared" si="43"/>
        <v>1219.7249999999999</v>
      </c>
      <c r="Z98" s="2">
        <f t="shared" si="54"/>
        <v>0.49346968438538208</v>
      </c>
      <c r="AA98" s="2">
        <f t="shared" si="63"/>
        <v>0.55877150207785886</v>
      </c>
      <c r="AB98" s="2">
        <f t="shared" si="44"/>
        <v>-3.2448089700996774E-2</v>
      </c>
      <c r="AC98">
        <v>1382</v>
      </c>
      <c r="AD98" s="2">
        <v>0.219</v>
      </c>
      <c r="AE98" s="2">
        <f t="shared" si="55"/>
        <v>0.42607973421926909</v>
      </c>
      <c r="AF98" s="2">
        <f t="shared" si="64"/>
        <v>0.49963359565760168</v>
      </c>
      <c r="AG98">
        <f t="shared" si="57"/>
        <v>1230.671</v>
      </c>
      <c r="AH98" s="2">
        <f t="shared" si="56"/>
        <v>0.4889240033222591</v>
      </c>
      <c r="AI98" s="2">
        <f t="shared" si="65"/>
        <v>0.56318290882244371</v>
      </c>
      <c r="AJ98" s="4">
        <f t="shared" si="45"/>
        <v>-0.1373020337705807</v>
      </c>
      <c r="AK98" s="4">
        <f t="shared" si="46"/>
        <v>-5.1769066000955391E-2</v>
      </c>
      <c r="AL98" s="4">
        <f t="shared" si="47"/>
        <v>8.9741540101254437E-3</v>
      </c>
    </row>
    <row r="99" spans="1:38" ht="12.75" customHeight="1" x14ac:dyDescent="0.2">
      <c r="A99" t="s">
        <v>39</v>
      </c>
      <c r="B99" s="12" t="s">
        <v>272</v>
      </c>
      <c r="C99" s="3"/>
      <c r="D99">
        <v>1954</v>
      </c>
      <c r="E99" s="1">
        <v>38991</v>
      </c>
      <c r="F99">
        <v>1268</v>
      </c>
      <c r="G99" s="2">
        <v>0.248</v>
      </c>
      <c r="H99" s="2">
        <f t="shared" si="48"/>
        <v>0.35107471852610028</v>
      </c>
      <c r="I99" s="2">
        <f t="shared" si="58"/>
        <v>0.44202469348761858</v>
      </c>
      <c r="J99">
        <f t="shared" si="42"/>
        <v>1110.768</v>
      </c>
      <c r="K99" s="2">
        <f t="shared" si="49"/>
        <v>0.43154145342886385</v>
      </c>
      <c r="L99" s="2">
        <f t="shared" si="59"/>
        <v>0.51121363149515375</v>
      </c>
      <c r="M99">
        <v>1106</v>
      </c>
      <c r="N99" s="2">
        <v>0.19800000000000001</v>
      </c>
      <c r="O99" s="2">
        <f t="shared" si="50"/>
        <v>0.43398157625383826</v>
      </c>
      <c r="P99" s="2">
        <f t="shared" si="60"/>
        <v>0.5112103421881159</v>
      </c>
      <c r="Q99">
        <f t="shared" si="41"/>
        <v>996.50599999999997</v>
      </c>
      <c r="R99" s="2">
        <f t="shared" si="51"/>
        <v>0.4900174002047083</v>
      </c>
      <c r="S99" s="2">
        <f t="shared" si="61"/>
        <v>0.55960051831149249</v>
      </c>
      <c r="T99" s="2">
        <f t="shared" si="52"/>
        <v>-5.8475946775844445E-2</v>
      </c>
      <c r="U99">
        <v>1073</v>
      </c>
      <c r="V99" s="4">
        <v>0.185</v>
      </c>
      <c r="W99" s="2">
        <f t="shared" si="53"/>
        <v>0.45087001023541451</v>
      </c>
      <c r="X99" s="2">
        <f t="shared" si="62"/>
        <v>0.52166377198206837</v>
      </c>
      <c r="Y99">
        <f t="shared" si="43"/>
        <v>973.74749999999995</v>
      </c>
      <c r="Z99" s="2">
        <f t="shared" si="54"/>
        <v>0.50166453428863866</v>
      </c>
      <c r="AA99" s="2">
        <f t="shared" si="63"/>
        <v>0.56590987307372709</v>
      </c>
      <c r="AB99" s="2">
        <f t="shared" si="44"/>
        <v>-1.1647134083930366E-2</v>
      </c>
      <c r="AC99">
        <v>1067</v>
      </c>
      <c r="AD99" s="2">
        <v>0.222</v>
      </c>
      <c r="AE99" s="2">
        <f t="shared" si="55"/>
        <v>0.45394063459570111</v>
      </c>
      <c r="AF99" s="2">
        <f t="shared" si="64"/>
        <v>0.523923831382477</v>
      </c>
      <c r="AG99">
        <f t="shared" si="57"/>
        <v>948.56299999999999</v>
      </c>
      <c r="AH99" s="2">
        <f t="shared" si="56"/>
        <v>0.51455322415557836</v>
      </c>
      <c r="AI99" s="2">
        <f t="shared" si="65"/>
        <v>0.58508822577399844</v>
      </c>
      <c r="AJ99" s="4">
        <f t="shared" si="45"/>
        <v>-0.14602959393860837</v>
      </c>
      <c r="AK99" s="4">
        <f t="shared" si="46"/>
        <v>-4.8111100184043146E-2</v>
      </c>
      <c r="AL99" s="4">
        <f t="shared" si="47"/>
        <v>-2.5863481035894996E-2</v>
      </c>
    </row>
    <row r="100" spans="1:38" ht="12.75" customHeight="1" x14ac:dyDescent="0.2">
      <c r="A100" t="s">
        <v>39</v>
      </c>
      <c r="B100" s="11" t="s">
        <v>67</v>
      </c>
      <c r="D100">
        <v>2985</v>
      </c>
      <c r="E100" s="1">
        <v>38991</v>
      </c>
      <c r="F100">
        <v>1746</v>
      </c>
      <c r="G100" s="2">
        <v>0.16700000000000001</v>
      </c>
      <c r="H100" s="2">
        <f t="shared" si="48"/>
        <v>0.41507537688442209</v>
      </c>
      <c r="I100" s="2">
        <f t="shared" si="58"/>
        <v>0.49705535415685476</v>
      </c>
      <c r="J100">
        <f t="shared" si="42"/>
        <v>1600.2090000000001</v>
      </c>
      <c r="K100" s="2">
        <f t="shared" si="49"/>
        <v>0.46391658291457283</v>
      </c>
      <c r="L100" s="2">
        <f t="shared" si="59"/>
        <v>0.53905123208475736</v>
      </c>
      <c r="M100">
        <v>1613</v>
      </c>
      <c r="N100" s="2">
        <v>0.27200000000000002</v>
      </c>
      <c r="O100" s="2">
        <f t="shared" si="50"/>
        <v>0.45963149078726967</v>
      </c>
      <c r="P100" s="2">
        <f t="shared" si="60"/>
        <v>0.5333605274501465</v>
      </c>
      <c r="Q100">
        <f t="shared" si="41"/>
        <v>1393.6320000000001</v>
      </c>
      <c r="R100" s="2">
        <f t="shared" si="51"/>
        <v>0.53312160804020103</v>
      </c>
      <c r="S100" s="2">
        <f t="shared" si="61"/>
        <v>0.59682349571692661</v>
      </c>
      <c r="T100" s="2">
        <f t="shared" si="52"/>
        <v>-6.9205025125628206E-2</v>
      </c>
      <c r="U100">
        <v>1586</v>
      </c>
      <c r="V100" s="4">
        <v>0.28699999999999998</v>
      </c>
      <c r="W100" s="2">
        <f t="shared" si="53"/>
        <v>0.46867671691792295</v>
      </c>
      <c r="X100" s="2">
        <f t="shared" si="62"/>
        <v>0.53717484052083875</v>
      </c>
      <c r="Y100">
        <f t="shared" si="43"/>
        <v>1358.4090000000001</v>
      </c>
      <c r="Z100" s="2">
        <f t="shared" si="54"/>
        <v>0.54492160804020096</v>
      </c>
      <c r="AA100" s="2">
        <f t="shared" si="63"/>
        <v>0.6035902509060983</v>
      </c>
      <c r="AB100" s="2">
        <f t="shared" si="44"/>
        <v>-1.1799999999999922E-2</v>
      </c>
      <c r="AC100">
        <v>1588</v>
      </c>
      <c r="AD100" s="2">
        <v>0.26500000000000001</v>
      </c>
      <c r="AE100" s="2">
        <f t="shared" si="55"/>
        <v>0.46800670016750417</v>
      </c>
      <c r="AF100" s="2">
        <f t="shared" si="64"/>
        <v>0.53618718410418842</v>
      </c>
      <c r="AG100">
        <f t="shared" si="57"/>
        <v>1377.59</v>
      </c>
      <c r="AH100" s="2">
        <f t="shared" si="56"/>
        <v>0.53849581239530986</v>
      </c>
      <c r="AI100" s="2">
        <f t="shared" si="65"/>
        <v>0.6055519764062478</v>
      </c>
      <c r="AJ100" s="4">
        <f t="shared" si="45"/>
        <v>-0.13911870261947035</v>
      </c>
      <c r="AK100" s="4">
        <f t="shared" si="46"/>
        <v>-1.1510929714587382E-2</v>
      </c>
      <c r="AL100" s="4">
        <f t="shared" si="47"/>
        <v>1.4120195022264959E-2</v>
      </c>
    </row>
    <row r="101" spans="1:38" ht="12.75" customHeight="1" x14ac:dyDescent="0.2">
      <c r="A101" t="s">
        <v>39</v>
      </c>
      <c r="B101" s="11" t="s">
        <v>68</v>
      </c>
      <c r="D101">
        <v>2356</v>
      </c>
      <c r="E101" s="1">
        <v>38991</v>
      </c>
      <c r="F101">
        <v>1401</v>
      </c>
      <c r="G101" s="2">
        <v>0.23599999999999999</v>
      </c>
      <c r="H101" s="2">
        <f t="shared" si="48"/>
        <v>0.40534804753820036</v>
      </c>
      <c r="I101" s="2">
        <f t="shared" si="58"/>
        <v>0.48869135643869333</v>
      </c>
      <c r="J101">
        <f t="shared" si="42"/>
        <v>1235.682</v>
      </c>
      <c r="K101" s="2">
        <f t="shared" si="49"/>
        <v>0.47551697792869269</v>
      </c>
      <c r="L101" s="2">
        <f t="shared" si="59"/>
        <v>0.54902577637892758</v>
      </c>
      <c r="M101">
        <v>1163</v>
      </c>
      <c r="N101" s="2">
        <v>0.23699999999999999</v>
      </c>
      <c r="O101" s="2">
        <f t="shared" si="50"/>
        <v>0.50636672325976229</v>
      </c>
      <c r="P101" s="2">
        <f t="shared" si="60"/>
        <v>0.57371910471482068</v>
      </c>
      <c r="Q101">
        <f t="shared" si="41"/>
        <v>1025.1844999999998</v>
      </c>
      <c r="R101" s="2">
        <f t="shared" si="51"/>
        <v>0.5648622665534806</v>
      </c>
      <c r="S101" s="2">
        <f t="shared" si="61"/>
        <v>0.62423339080611451</v>
      </c>
      <c r="T101" s="2">
        <f t="shared" si="52"/>
        <v>-8.9345288624787911E-2</v>
      </c>
      <c r="U101">
        <v>1134</v>
      </c>
      <c r="V101" s="4">
        <v>0.13700000000000001</v>
      </c>
      <c r="W101" s="2">
        <f t="shared" si="53"/>
        <v>0.51867572156196939</v>
      </c>
      <c r="X101" s="2">
        <f t="shared" si="62"/>
        <v>0.58072798045467711</v>
      </c>
      <c r="Y101">
        <f t="shared" si="43"/>
        <v>1056.3209999999999</v>
      </c>
      <c r="Z101" s="2">
        <f t="shared" si="54"/>
        <v>0.55164643463497454</v>
      </c>
      <c r="AA101" s="2">
        <f t="shared" si="63"/>
        <v>0.60944811379353181</v>
      </c>
      <c r="AB101" s="2">
        <f t="shared" si="44"/>
        <v>1.321583191850606E-2</v>
      </c>
      <c r="AC101">
        <v>1178</v>
      </c>
      <c r="AD101" s="2">
        <v>0.17</v>
      </c>
      <c r="AE101" s="2">
        <f t="shared" si="55"/>
        <v>0.5</v>
      </c>
      <c r="AF101" s="2">
        <f t="shared" si="64"/>
        <v>0.56408020924149949</v>
      </c>
      <c r="AG101">
        <f t="shared" si="57"/>
        <v>1077.8700000000001</v>
      </c>
      <c r="AH101" s="2">
        <f t="shared" si="56"/>
        <v>0.54249999999999998</v>
      </c>
      <c r="AI101" s="2">
        <f t="shared" si="65"/>
        <v>0.60897435897435892</v>
      </c>
      <c r="AJ101" s="4">
        <f t="shared" si="45"/>
        <v>-0.12771246971308142</v>
      </c>
      <c r="AK101" s="4">
        <f t="shared" si="46"/>
        <v>5.1391237382149596E-2</v>
      </c>
      <c r="AL101" s="4">
        <f t="shared" si="47"/>
        <v>2.0400048848787489E-2</v>
      </c>
    </row>
    <row r="102" spans="1:38" ht="12.75" customHeight="1" x14ac:dyDescent="0.2">
      <c r="A102" t="s">
        <v>39</v>
      </c>
      <c r="B102" s="11" t="s">
        <v>69</v>
      </c>
      <c r="D102">
        <v>2676</v>
      </c>
      <c r="E102" s="1">
        <v>38991</v>
      </c>
      <c r="F102">
        <v>1309</v>
      </c>
      <c r="G102" s="2">
        <v>0.20200000000000001</v>
      </c>
      <c r="H102" s="2">
        <f t="shared" si="48"/>
        <v>0.51083707025411063</v>
      </c>
      <c r="I102" s="2">
        <f t="shared" si="58"/>
        <v>0.5793955892124768</v>
      </c>
      <c r="J102">
        <f t="shared" si="42"/>
        <v>1176.7909999999999</v>
      </c>
      <c r="K102" s="2">
        <f t="shared" si="49"/>
        <v>0.5602425261584455</v>
      </c>
      <c r="L102" s="2">
        <f t="shared" si="59"/>
        <v>0.62187663470201671</v>
      </c>
      <c r="M102">
        <v>1208</v>
      </c>
      <c r="N102" s="2">
        <v>0.252</v>
      </c>
      <c r="O102" s="2">
        <f t="shared" si="50"/>
        <v>0.54857997010463377</v>
      </c>
      <c r="P102" s="2">
        <f t="shared" si="60"/>
        <v>0.61017268575529682</v>
      </c>
      <c r="Q102">
        <f t="shared" si="41"/>
        <v>1055.7919999999999</v>
      </c>
      <c r="R102" s="2">
        <f t="shared" si="51"/>
        <v>0.60545889387144991</v>
      </c>
      <c r="S102" s="2">
        <f t="shared" si="61"/>
        <v>0.65929092735012951</v>
      </c>
      <c r="T102" s="2">
        <f t="shared" si="52"/>
        <v>-4.5216367713004413E-2</v>
      </c>
      <c r="U102">
        <v>1176</v>
      </c>
      <c r="V102" s="4">
        <v>0.182</v>
      </c>
      <c r="W102" s="2">
        <f t="shared" si="53"/>
        <v>0.5605381165919282</v>
      </c>
      <c r="X102" s="2">
        <f t="shared" si="62"/>
        <v>0.61719348135185381</v>
      </c>
      <c r="Y102">
        <f t="shared" si="43"/>
        <v>1068.9839999999999</v>
      </c>
      <c r="Z102" s="2">
        <f t="shared" si="54"/>
        <v>0.60052914798206281</v>
      </c>
      <c r="AA102" s="2">
        <f t="shared" si="63"/>
        <v>0.65202887454883518</v>
      </c>
      <c r="AB102" s="2">
        <f t="shared" si="44"/>
        <v>4.9297458893871049E-3</v>
      </c>
      <c r="AC102">
        <v>1219</v>
      </c>
      <c r="AD102" s="2">
        <v>0.21199999999999999</v>
      </c>
      <c r="AE102" s="2">
        <f t="shared" si="55"/>
        <v>0.54446935724962631</v>
      </c>
      <c r="AF102" s="2">
        <f t="shared" si="64"/>
        <v>0.60285035505634377</v>
      </c>
      <c r="AG102">
        <f t="shared" si="57"/>
        <v>1089.7860000000001</v>
      </c>
      <c r="AH102" s="2">
        <f t="shared" si="56"/>
        <v>0.5927556053811659</v>
      </c>
      <c r="AI102" s="2">
        <f t="shared" si="65"/>
        <v>0.6519278678471504</v>
      </c>
      <c r="AJ102" s="4">
        <f t="shared" si="45"/>
        <v>-7.3934114044039934E-2</v>
      </c>
      <c r="AK102" s="4">
        <f t="shared" si="46"/>
        <v>3.2197629836179874E-2</v>
      </c>
      <c r="AL102" s="4">
        <f t="shared" si="47"/>
        <v>1.9459599021126726E-2</v>
      </c>
    </row>
    <row r="103" spans="1:38" ht="12.75" customHeight="1" x14ac:dyDescent="0.2">
      <c r="A103" t="s">
        <v>7</v>
      </c>
      <c r="D103">
        <v>2869</v>
      </c>
      <c r="E103" s="1">
        <v>38961</v>
      </c>
      <c r="F103">
        <v>1979</v>
      </c>
      <c r="G103" s="2">
        <v>0.252</v>
      </c>
      <c r="H103" s="2">
        <f t="shared" si="48"/>
        <v>0.31021261763680724</v>
      </c>
      <c r="I103" s="2">
        <f>(D103-(F103/1.161))/D103</f>
        <v>0.40586788771473492</v>
      </c>
      <c r="J103">
        <f t="shared" si="42"/>
        <v>1729.646</v>
      </c>
      <c r="K103" s="2">
        <f t="shared" si="49"/>
        <v>0.39712582781456957</v>
      </c>
      <c r="L103" s="2">
        <f>(D103-(J103/1.161))/D103</f>
        <v>0.48072853386267839</v>
      </c>
      <c r="M103">
        <v>1792</v>
      </c>
      <c r="N103" s="2">
        <v>0.23400000000000001</v>
      </c>
      <c r="O103" s="2">
        <f t="shared" si="50"/>
        <v>0.37539212269083305</v>
      </c>
      <c r="P103" s="2">
        <f>((D103-(J103/1.156))/D103)</f>
        <v>0.47848255001260342</v>
      </c>
      <c r="Q103">
        <f t="shared" si="41"/>
        <v>1582.336</v>
      </c>
      <c r="R103" s="2">
        <f t="shared" si="51"/>
        <v>0.44847124433600555</v>
      </c>
      <c r="S103" s="2">
        <f>(D103-(Q103/1.156))/D103</f>
        <v>0.52289900029066216</v>
      </c>
      <c r="T103" s="2">
        <f t="shared" si="52"/>
        <v>-5.1345416521435983E-2</v>
      </c>
      <c r="U103">
        <v>1754</v>
      </c>
      <c r="V103" s="4">
        <v>0.188</v>
      </c>
      <c r="W103" s="2">
        <f t="shared" si="53"/>
        <v>0.38863715580341585</v>
      </c>
      <c r="X103" s="2">
        <f>(D103-(U103/1.153))/D103</f>
        <v>0.4697633614947232</v>
      </c>
      <c r="Y103">
        <f t="shared" si="43"/>
        <v>1589.124</v>
      </c>
      <c r="Z103" s="2">
        <f t="shared" si="54"/>
        <v>0.44610526315789473</v>
      </c>
      <c r="AA103" s="2">
        <f>(D103-(Y103/1.153))/D103</f>
        <v>0.51960560551421919</v>
      </c>
      <c r="AB103" s="2">
        <f t="shared" si="44"/>
        <v>2.3659811781108209E-3</v>
      </c>
      <c r="AC103">
        <v>1670</v>
      </c>
      <c r="AD103" s="2">
        <v>0.19500000000000001</v>
      </c>
      <c r="AE103" s="2">
        <f t="shared" si="55"/>
        <v>0.41791565005228304</v>
      </c>
      <c r="AF103" s="2">
        <f>(D103-(AC103/1.163))/D103</f>
        <v>0.4994975494860559</v>
      </c>
      <c r="AG103">
        <f t="shared" si="57"/>
        <v>1507.175</v>
      </c>
      <c r="AH103" s="2">
        <f t="shared" si="56"/>
        <v>0.47466887417218545</v>
      </c>
      <c r="AI103" s="2">
        <f>(D103-(AG103/1.151))/D103</f>
        <v>0.54358720605750255</v>
      </c>
      <c r="AJ103" s="4">
        <f t="shared" si="45"/>
        <v>-0.12862227299690224</v>
      </c>
      <c r="AK103" s="4">
        <f t="shared" si="46"/>
        <v>-4.7500025279081134E-2</v>
      </c>
      <c r="AL103" s="4">
        <f t="shared" si="47"/>
        <v>-5.1568662986651623E-2</v>
      </c>
    </row>
    <row r="104" spans="1:38" ht="12.75" customHeight="1" x14ac:dyDescent="0.2">
      <c r="A104" t="s">
        <v>7</v>
      </c>
      <c r="B104" s="11" t="s">
        <v>47</v>
      </c>
      <c r="D104">
        <v>3161</v>
      </c>
      <c r="E104" s="1">
        <v>38961</v>
      </c>
      <c r="F104">
        <v>2276</v>
      </c>
      <c r="G104" s="2">
        <v>0.26300000000000001</v>
      </c>
      <c r="H104" s="2">
        <f t="shared" si="48"/>
        <v>0.2799746915533059</v>
      </c>
      <c r="I104" s="2">
        <f>(D104-(F104/1.161))/D104</f>
        <v>0.37982316240594827</v>
      </c>
      <c r="J104">
        <f t="shared" si="42"/>
        <v>1976.7060000000001</v>
      </c>
      <c r="K104" s="2">
        <f t="shared" si="49"/>
        <v>0.37465801961404616</v>
      </c>
      <c r="L104" s="2">
        <f>(D104-(J104/1.161))/D104</f>
        <v>0.46137641654956602</v>
      </c>
      <c r="M104">
        <v>2047</v>
      </c>
      <c r="N104" s="2">
        <v>0.23499999999999999</v>
      </c>
      <c r="O104" s="2">
        <f t="shared" si="50"/>
        <v>0.35242012021512181</v>
      </c>
      <c r="P104" s="2">
        <f>((D104-(J104/1.156))/D104)</f>
        <v>0.45904672976993605</v>
      </c>
      <c r="Q104">
        <f t="shared" si="41"/>
        <v>1806.4775000000002</v>
      </c>
      <c r="R104" s="2">
        <f t="shared" si="51"/>
        <v>0.4285107560898449</v>
      </c>
      <c r="S104" s="2">
        <f>(D104-(Q104/1.156))/D104</f>
        <v>0.50563214194623263</v>
      </c>
      <c r="T104" s="2">
        <f t="shared" si="52"/>
        <v>-5.3852736475798746E-2</v>
      </c>
      <c r="U104">
        <v>1996</v>
      </c>
      <c r="V104" s="4">
        <v>0.19</v>
      </c>
      <c r="W104" s="2">
        <f t="shared" si="53"/>
        <v>0.36855425498260042</v>
      </c>
      <c r="X104" s="2">
        <f>(D104-(U104/1.153))/D104</f>
        <v>0.45234540761717301</v>
      </c>
      <c r="Y104">
        <f t="shared" si="43"/>
        <v>1806.38</v>
      </c>
      <c r="Z104" s="2">
        <f t="shared" si="54"/>
        <v>0.42854160075925335</v>
      </c>
      <c r="AA104" s="2">
        <f>(D104-(Y104/1.153))/D104</f>
        <v>0.5043725938935415</v>
      </c>
      <c r="AB104" s="2">
        <f t="shared" si="44"/>
        <v>-3.0844669408447434E-5</v>
      </c>
      <c r="AC104">
        <v>1950</v>
      </c>
      <c r="AD104" s="2">
        <v>0.217</v>
      </c>
      <c r="AE104" s="2">
        <f t="shared" si="55"/>
        <v>0.38310661183169881</v>
      </c>
      <c r="AF104" s="2">
        <f>(D104-(AC104/1.163))/D104</f>
        <v>0.46956716408572557</v>
      </c>
      <c r="AG104">
        <f t="shared" si="57"/>
        <v>1738.425</v>
      </c>
      <c r="AH104" s="2">
        <f t="shared" si="56"/>
        <v>0.45003954444795952</v>
      </c>
      <c r="AI104" s="2">
        <f>(D104-(AG104/1.151))/D104</f>
        <v>0.52218900473324026</v>
      </c>
      <c r="AJ104" s="4">
        <f t="shared" si="45"/>
        <v>-0.12054448157692652</v>
      </c>
      <c r="AK104" s="4">
        <f t="shared" si="46"/>
        <v>-3.7671379798530628E-2</v>
      </c>
      <c r="AL104" s="4">
        <f t="shared" si="47"/>
        <v>-3.7619437770568864E-2</v>
      </c>
    </row>
    <row r="105" spans="1:38" ht="12.75" customHeight="1" x14ac:dyDescent="0.2">
      <c r="A105" t="s">
        <v>7</v>
      </c>
      <c r="B105" s="11" t="s">
        <v>99</v>
      </c>
      <c r="D105">
        <v>2452</v>
      </c>
      <c r="E105" s="1">
        <v>38991</v>
      </c>
      <c r="F105">
        <v>1663</v>
      </c>
      <c r="G105" s="2">
        <v>0.23899999999999999</v>
      </c>
      <c r="H105" s="2">
        <f t="shared" si="48"/>
        <v>0.32177814029363783</v>
      </c>
      <c r="I105" s="2">
        <f t="shared" ref="I105:I110" si="66">(D105-(F105/1.163))/D105</f>
        <v>0.41683417050183824</v>
      </c>
      <c r="J105">
        <f t="shared" si="42"/>
        <v>1464.2715000000001</v>
      </c>
      <c r="K105" s="2">
        <f t="shared" si="49"/>
        <v>0.40282565252854807</v>
      </c>
      <c r="L105" s="2">
        <f t="shared" ref="L105:L110" si="67">(D105-(J105/1.163))/D105</f>
        <v>0.48652248712686852</v>
      </c>
      <c r="M105">
        <v>1503</v>
      </c>
      <c r="N105" s="2">
        <v>0.23400000000000001</v>
      </c>
      <c r="O105" s="2">
        <f t="shared" si="50"/>
        <v>0.38703099510603589</v>
      </c>
      <c r="P105" s="2">
        <f t="shared" ref="P105:P112" si="68">(D105-(M105/1.158))/D105</f>
        <v>0.47066579888258708</v>
      </c>
      <c r="Q105">
        <f t="shared" si="41"/>
        <v>1327.1490000000001</v>
      </c>
      <c r="R105" s="2">
        <f t="shared" si="51"/>
        <v>0.45874836867862967</v>
      </c>
      <c r="S105" s="2">
        <f t="shared" ref="S105:S112" si="69">(D105-(Q105/1.158))/D105</f>
        <v>0.53259790041332433</v>
      </c>
      <c r="T105" s="2">
        <f t="shared" si="52"/>
        <v>-5.5922716150081597E-2</v>
      </c>
      <c r="U105">
        <v>1481</v>
      </c>
      <c r="V105" s="4">
        <v>0.29599999999999999</v>
      </c>
      <c r="W105" s="2">
        <f t="shared" si="53"/>
        <v>0.39600326264274061</v>
      </c>
      <c r="X105" s="2">
        <f t="shared" ref="X105:X112" si="70">(D105-(U105/1.148))/D105</f>
        <v>0.47387043784210853</v>
      </c>
      <c r="Y105">
        <f t="shared" si="43"/>
        <v>1261.8119999999999</v>
      </c>
      <c r="Z105" s="2">
        <f t="shared" si="54"/>
        <v>0.48539477977161505</v>
      </c>
      <c r="AA105" s="2">
        <f t="shared" ref="AA105:AA112" si="71">(D105-(Y105/1.148))/D105</f>
        <v>0.5517376130414765</v>
      </c>
      <c r="AB105" s="2">
        <f t="shared" si="44"/>
        <v>-2.6646411092985378E-2</v>
      </c>
      <c r="AC105">
        <v>1442</v>
      </c>
      <c r="AD105" s="2">
        <v>0.129</v>
      </c>
      <c r="AE105" s="2">
        <f t="shared" si="55"/>
        <v>0.41190864600326266</v>
      </c>
      <c r="AF105" s="2">
        <f t="shared" ref="AF105:AF112" si="72">(D105-(AC105/1.147))/D105</f>
        <v>0.48727868003771807</v>
      </c>
      <c r="AG105">
        <f t="shared" si="57"/>
        <v>1348.991</v>
      </c>
      <c r="AH105" s="2">
        <f t="shared" si="56"/>
        <v>0.4498405383360522</v>
      </c>
      <c r="AI105" s="2">
        <f t="shared" ref="AI105:AI112" si="73">(D105-(AG105/1.17))/D105</f>
        <v>0.52977823789406175</v>
      </c>
      <c r="AJ105" s="4">
        <f t="shared" si="45"/>
        <v>-7.8728910587961387E-2</v>
      </c>
      <c r="AK105" s="4">
        <f t="shared" si="46"/>
        <v>1.6457835555766503E-2</v>
      </c>
      <c r="AL105" s="4">
        <f t="shared" si="47"/>
        <v>6.9090324073633885E-2</v>
      </c>
    </row>
    <row r="106" spans="1:38" ht="12.75" customHeight="1" x14ac:dyDescent="0.2">
      <c r="A106" t="s">
        <v>7</v>
      </c>
      <c r="B106" s="11" t="s">
        <v>100</v>
      </c>
      <c r="D106">
        <v>3499</v>
      </c>
      <c r="E106" s="1">
        <v>38991</v>
      </c>
      <c r="F106">
        <v>2399</v>
      </c>
      <c r="G106" s="2">
        <v>0.20200000000000001</v>
      </c>
      <c r="H106" s="2">
        <f t="shared" si="48"/>
        <v>0.3143755358673907</v>
      </c>
      <c r="I106" s="2">
        <f t="shared" si="66"/>
        <v>0.41046907641220182</v>
      </c>
      <c r="J106">
        <f t="shared" si="42"/>
        <v>2156.701</v>
      </c>
      <c r="K106" s="2">
        <f t="shared" ref="K106:K110" si="74">(D106-J106)/D106</f>
        <v>0.38362360674478424</v>
      </c>
      <c r="L106" s="2">
        <f t="shared" si="67"/>
        <v>0.47001169969456941</v>
      </c>
      <c r="M106">
        <v>2193</v>
      </c>
      <c r="N106" s="2">
        <v>0.24</v>
      </c>
      <c r="O106" s="2">
        <f t="shared" si="50"/>
        <v>0.37324949985710204</v>
      </c>
      <c r="P106" s="2">
        <f t="shared" si="68"/>
        <v>0.45876468036019169</v>
      </c>
      <c r="Q106">
        <f t="shared" si="41"/>
        <v>1929.84</v>
      </c>
      <c r="R106" s="2">
        <f t="shared" si="51"/>
        <v>0.44845955987424979</v>
      </c>
      <c r="S106" s="2">
        <f t="shared" si="69"/>
        <v>0.52371291871696868</v>
      </c>
      <c r="T106" s="2">
        <f t="shared" si="52"/>
        <v>-6.4835953129465551E-2</v>
      </c>
      <c r="U106">
        <v>1985</v>
      </c>
      <c r="V106" s="4">
        <v>0.214</v>
      </c>
      <c r="W106" s="2">
        <f t="shared" si="53"/>
        <v>0.43269505573020861</v>
      </c>
      <c r="X106" s="2">
        <f t="shared" si="70"/>
        <v>0.50583193007857885</v>
      </c>
      <c r="Y106">
        <f t="shared" si="43"/>
        <v>1772.605</v>
      </c>
      <c r="Z106" s="2">
        <f t="shared" si="54"/>
        <v>0.49339668476707632</v>
      </c>
      <c r="AA106" s="2">
        <f t="shared" si="71"/>
        <v>0.55870791356017091</v>
      </c>
      <c r="AB106" s="2">
        <f t="shared" si="44"/>
        <v>-4.493712489282653E-2</v>
      </c>
      <c r="AC106">
        <v>2008</v>
      </c>
      <c r="AD106" s="2">
        <v>0.214</v>
      </c>
      <c r="AE106" s="2">
        <f t="shared" si="55"/>
        <v>0.42612174907116318</v>
      </c>
      <c r="AF106" s="2">
        <f t="shared" si="72"/>
        <v>0.49967022586849447</v>
      </c>
      <c r="AG106">
        <f t="shared" si="57"/>
        <v>1793.144</v>
      </c>
      <c r="AH106" s="2">
        <f t="shared" si="56"/>
        <v>0.48752672192054874</v>
      </c>
      <c r="AI106" s="2">
        <f t="shared" si="73"/>
        <v>0.56198865121414421</v>
      </c>
      <c r="AJ106" s="4">
        <f t="shared" si="45"/>
        <v>-0.16857088673858833</v>
      </c>
      <c r="AK106" s="4">
        <f t="shared" si="46"/>
        <v>-7.08328151556607E-2</v>
      </c>
      <c r="AL106" s="4">
        <f t="shared" si="47"/>
        <v>1.1586901763224067E-2</v>
      </c>
    </row>
    <row r="107" spans="1:38" ht="12.75" customHeight="1" x14ac:dyDescent="0.2">
      <c r="A107" t="s">
        <v>7</v>
      </c>
      <c r="B107" s="11" t="s">
        <v>101</v>
      </c>
      <c r="D107">
        <v>2462</v>
      </c>
      <c r="E107" s="1">
        <v>38991</v>
      </c>
      <c r="F107">
        <v>1666</v>
      </c>
      <c r="G107" s="2">
        <v>0.214</v>
      </c>
      <c r="H107" s="2">
        <f t="shared" si="48"/>
        <v>0.32331437855402112</v>
      </c>
      <c r="I107" s="2">
        <f t="shared" si="66"/>
        <v>0.4181550976388832</v>
      </c>
      <c r="J107">
        <f t="shared" si="42"/>
        <v>1487.7380000000001</v>
      </c>
      <c r="K107" s="2">
        <f t="shared" si="74"/>
        <v>0.39571974004874083</v>
      </c>
      <c r="L107" s="2">
        <f t="shared" si="67"/>
        <v>0.48041250219152265</v>
      </c>
      <c r="M107">
        <v>1547</v>
      </c>
      <c r="N107" s="2">
        <v>0.23400000000000001</v>
      </c>
      <c r="O107" s="2">
        <f t="shared" si="50"/>
        <v>0.37164906580016249</v>
      </c>
      <c r="P107" s="2">
        <f t="shared" si="68"/>
        <v>0.45738261295350807</v>
      </c>
      <c r="Q107">
        <f t="shared" si="41"/>
        <v>1366.001</v>
      </c>
      <c r="R107" s="2">
        <f t="shared" si="51"/>
        <v>0.44516612510154346</v>
      </c>
      <c r="S107" s="2">
        <f t="shared" si="69"/>
        <v>0.52086884723794769</v>
      </c>
      <c r="T107" s="2">
        <f t="shared" si="52"/>
        <v>-4.9446385052802633E-2</v>
      </c>
      <c r="U107">
        <v>1455</v>
      </c>
      <c r="V107" s="4" t="s">
        <v>295</v>
      </c>
      <c r="W107" s="2">
        <f t="shared" si="53"/>
        <v>0.40901705930138099</v>
      </c>
      <c r="X107" s="2">
        <f t="shared" si="70"/>
        <v>0.48520649764928653</v>
      </c>
      <c r="Y107">
        <v>0</v>
      </c>
      <c r="Z107" s="2">
        <f t="shared" si="54"/>
        <v>1</v>
      </c>
      <c r="AA107" s="2">
        <f t="shared" si="71"/>
        <v>1</v>
      </c>
      <c r="AB107" s="2">
        <f t="shared" si="44"/>
        <v>-0.55483387489845648</v>
      </c>
      <c r="AC107">
        <v>1370</v>
      </c>
      <c r="AD107" s="2">
        <v>0.34300000000000003</v>
      </c>
      <c r="AE107" s="2">
        <f t="shared" si="55"/>
        <v>0.44354183590576768</v>
      </c>
      <c r="AF107" s="2">
        <f t="shared" si="72"/>
        <v>0.51485774708436594</v>
      </c>
      <c r="AG107">
        <f t="shared" si="57"/>
        <v>1135.0450000000001</v>
      </c>
      <c r="AH107" s="2">
        <f t="shared" si="56"/>
        <v>0.53897441104792854</v>
      </c>
      <c r="AI107" s="2">
        <f t="shared" si="73"/>
        <v>0.60596103508369958</v>
      </c>
      <c r="AJ107" s="4">
        <f t="shared" si="45"/>
        <v>-0.23706660715798078</v>
      </c>
      <c r="AK107" s="4">
        <f t="shared" si="46"/>
        <v>-0.16907454679754988</v>
      </c>
      <c r="AL107" s="4" t="s">
        <v>295</v>
      </c>
    </row>
    <row r="108" spans="1:38" ht="12.75" customHeight="1" x14ac:dyDescent="0.2">
      <c r="A108" t="s">
        <v>7</v>
      </c>
      <c r="B108" s="11" t="s">
        <v>102</v>
      </c>
      <c r="D108">
        <v>2945</v>
      </c>
      <c r="E108" s="1">
        <v>38991</v>
      </c>
      <c r="F108">
        <v>2206</v>
      </c>
      <c r="G108" s="2">
        <v>0.32500000000000001</v>
      </c>
      <c r="H108" s="2">
        <f t="shared" si="48"/>
        <v>0.25093378607809846</v>
      </c>
      <c r="I108" s="2">
        <f t="shared" si="66"/>
        <v>0.35591899060885507</v>
      </c>
      <c r="J108">
        <f t="shared" si="42"/>
        <v>1847.5250000000001</v>
      </c>
      <c r="K108" s="2">
        <f t="shared" si="74"/>
        <v>0.37265704584040743</v>
      </c>
      <c r="L108" s="2">
        <f t="shared" si="67"/>
        <v>0.46058215463491614</v>
      </c>
      <c r="M108">
        <v>1971</v>
      </c>
      <c r="N108" s="2">
        <v>0.25</v>
      </c>
      <c r="O108" s="2">
        <f t="shared" ref="O108:O118" si="75">(D108-M108)/D108</f>
        <v>0.3307300509337861</v>
      </c>
      <c r="P108" s="2">
        <f t="shared" si="68"/>
        <v>0.42204667610862351</v>
      </c>
      <c r="Q108">
        <f t="shared" si="41"/>
        <v>1724.625</v>
      </c>
      <c r="R108" s="2">
        <f t="shared" ref="R108:R118" si="76">(D108-Q108)/D108</f>
        <v>0.41438879456706285</v>
      </c>
      <c r="S108" s="2">
        <f t="shared" si="69"/>
        <v>0.49429084159504555</v>
      </c>
      <c r="T108" s="2">
        <f t="shared" si="52"/>
        <v>-4.1731748726655415E-2</v>
      </c>
      <c r="U108">
        <v>1904</v>
      </c>
      <c r="V108" s="4">
        <v>0.123</v>
      </c>
      <c r="W108" s="2">
        <f t="shared" ref="W108:W118" si="77">(D108-U108)/D108</f>
        <v>0.35348047538200339</v>
      </c>
      <c r="X108" s="2">
        <f t="shared" si="70"/>
        <v>0.43682968238850461</v>
      </c>
      <c r="Y108">
        <f t="shared" si="43"/>
        <v>1786.904</v>
      </c>
      <c r="Z108" s="2">
        <f t="shared" ref="Z108:Z118" si="78">(D108-Y108)/D108</f>
        <v>0.39324142614601021</v>
      </c>
      <c r="AA108" s="2">
        <f t="shared" si="71"/>
        <v>0.4714646569216116</v>
      </c>
      <c r="AB108" s="2">
        <f t="shared" si="44"/>
        <v>2.1147368421052637E-2</v>
      </c>
      <c r="AC108">
        <v>1927</v>
      </c>
      <c r="AD108" s="2">
        <v>0.14399999999999999</v>
      </c>
      <c r="AE108" s="2">
        <f t="shared" ref="AE108:AE118" si="79">(D108-AC108)/D108</f>
        <v>0.34567062818336164</v>
      </c>
      <c r="AF108" s="2">
        <f t="shared" si="72"/>
        <v>0.42952975430109996</v>
      </c>
      <c r="AG108">
        <f t="shared" si="57"/>
        <v>1788.2560000000001</v>
      </c>
      <c r="AH108" s="2">
        <f t="shared" ref="AH108:AH118" si="80">(D108-AG108)/D108</f>
        <v>0.39278234295415959</v>
      </c>
      <c r="AI108" s="2">
        <f t="shared" si="73"/>
        <v>0.48101054953346967</v>
      </c>
      <c r="AJ108" s="4">
        <f t="shared" si="45"/>
        <v>-3.2080215423336597E-2</v>
      </c>
      <c r="AK108" s="4">
        <f t="shared" si="46"/>
        <v>3.6895557005145997E-2</v>
      </c>
      <c r="AL108" s="4">
        <f t="shared" si="47"/>
        <v>7.5661591221468495E-4</v>
      </c>
    </row>
    <row r="109" spans="1:38" ht="12.75" customHeight="1" x14ac:dyDescent="0.2">
      <c r="A109" t="s">
        <v>7</v>
      </c>
      <c r="B109" s="11" t="s">
        <v>103</v>
      </c>
      <c r="D109">
        <v>3232</v>
      </c>
      <c r="E109" s="1">
        <v>38991</v>
      </c>
      <c r="F109">
        <v>2053</v>
      </c>
      <c r="G109" s="2">
        <v>0.27900000000000003</v>
      </c>
      <c r="H109" s="2">
        <f t="shared" si="48"/>
        <v>0.36478960396039606</v>
      </c>
      <c r="I109" s="2">
        <f t="shared" si="66"/>
        <v>0.45381737227893038</v>
      </c>
      <c r="J109">
        <f t="shared" si="42"/>
        <v>1766.6065000000001</v>
      </c>
      <c r="K109" s="2">
        <f t="shared" si="74"/>
        <v>0.45340145420792077</v>
      </c>
      <c r="L109" s="2">
        <f t="shared" si="67"/>
        <v>0.53000984884601954</v>
      </c>
      <c r="M109">
        <v>1842</v>
      </c>
      <c r="N109" s="2">
        <v>0.29599999999999999</v>
      </c>
      <c r="O109" s="2">
        <f t="shared" si="75"/>
        <v>0.43007425742574257</v>
      </c>
      <c r="P109" s="2">
        <f t="shared" si="68"/>
        <v>0.50783614630893137</v>
      </c>
      <c r="Q109">
        <f t="shared" si="41"/>
        <v>1569.384</v>
      </c>
      <c r="R109" s="2">
        <f t="shared" si="76"/>
        <v>0.51442326732673271</v>
      </c>
      <c r="S109" s="2">
        <f t="shared" si="69"/>
        <v>0.58067639665520954</v>
      </c>
      <c r="T109" s="2">
        <f t="shared" si="52"/>
        <v>-6.1021813118811941E-2</v>
      </c>
      <c r="U109">
        <v>1894</v>
      </c>
      <c r="V109" s="4">
        <v>6.9000000000000006E-2</v>
      </c>
      <c r="W109" s="2">
        <f t="shared" si="77"/>
        <v>0.41398514851485146</v>
      </c>
      <c r="X109" s="2">
        <f t="shared" si="70"/>
        <v>0.48953410149377308</v>
      </c>
      <c r="Y109">
        <f t="shared" si="43"/>
        <v>1828.6570000000002</v>
      </c>
      <c r="Z109" s="2">
        <f t="shared" si="78"/>
        <v>0.43420266089108905</v>
      </c>
      <c r="AA109" s="2">
        <f t="shared" si="71"/>
        <v>0.50714517499223777</v>
      </c>
      <c r="AB109" s="2">
        <f t="shared" si="44"/>
        <v>8.022060643564366E-2</v>
      </c>
      <c r="AC109">
        <v>1829</v>
      </c>
      <c r="AD109" s="2">
        <v>0.153</v>
      </c>
      <c r="AE109" s="2">
        <f t="shared" si="79"/>
        <v>0.43409653465346537</v>
      </c>
      <c r="AF109" s="2">
        <f t="shared" si="72"/>
        <v>0.50662295959325665</v>
      </c>
      <c r="AG109">
        <f t="shared" si="57"/>
        <v>1689.0815</v>
      </c>
      <c r="AH109" s="2">
        <f t="shared" si="80"/>
        <v>0.47738814975247523</v>
      </c>
      <c r="AI109" s="2">
        <f t="shared" si="73"/>
        <v>0.55332320491664544</v>
      </c>
      <c r="AJ109" s="4">
        <f t="shared" si="45"/>
        <v>-4.388356999705368E-2</v>
      </c>
      <c r="AK109" s="4">
        <f t="shared" si="46"/>
        <v>7.6270371050042682E-2</v>
      </c>
      <c r="AL109" s="4">
        <f t="shared" si="47"/>
        <v>-7.6326779707730927E-2</v>
      </c>
    </row>
    <row r="110" spans="1:38" ht="12.75" customHeight="1" x14ac:dyDescent="0.2">
      <c r="A110" t="s">
        <v>7</v>
      </c>
      <c r="B110" s="11" t="s">
        <v>104</v>
      </c>
      <c r="D110">
        <v>2546</v>
      </c>
      <c r="E110" s="1">
        <v>38991</v>
      </c>
      <c r="F110">
        <v>1659</v>
      </c>
      <c r="G110" s="2">
        <v>0.27400000000000002</v>
      </c>
      <c r="H110" s="2">
        <f t="shared" si="48"/>
        <v>0.34838963079340141</v>
      </c>
      <c r="I110" s="2">
        <f t="shared" si="66"/>
        <v>0.43971593361427463</v>
      </c>
      <c r="J110">
        <f t="shared" si="42"/>
        <v>1431.7169999999999</v>
      </c>
      <c r="K110" s="2">
        <f t="shared" si="74"/>
        <v>0.43766025137470549</v>
      </c>
      <c r="L110" s="2">
        <f t="shared" si="67"/>
        <v>0.51647485070911903</v>
      </c>
      <c r="M110">
        <v>1547</v>
      </c>
      <c r="N110" s="2">
        <v>0.26700000000000002</v>
      </c>
      <c r="O110" s="2">
        <f t="shared" si="75"/>
        <v>0.39238020424194814</v>
      </c>
      <c r="P110" s="2">
        <f t="shared" si="68"/>
        <v>0.47528515046800351</v>
      </c>
      <c r="Q110">
        <f t="shared" si="41"/>
        <v>1340.4755</v>
      </c>
      <c r="R110" s="2">
        <f t="shared" si="76"/>
        <v>0.47349744697564805</v>
      </c>
      <c r="S110" s="2">
        <f t="shared" si="69"/>
        <v>0.54533458288052505</v>
      </c>
      <c r="T110" s="2">
        <f t="shared" si="52"/>
        <v>-3.5837195600942562E-2</v>
      </c>
      <c r="U110">
        <v>1417</v>
      </c>
      <c r="V110" s="4">
        <v>9.0999999999999998E-2</v>
      </c>
      <c r="W110" s="2">
        <f t="shared" si="77"/>
        <v>0.44344069128043989</v>
      </c>
      <c r="X110" s="2">
        <f t="shared" si="70"/>
        <v>0.51519223979132389</v>
      </c>
      <c r="Y110">
        <f t="shared" si="43"/>
        <v>1352.5264999999999</v>
      </c>
      <c r="Z110" s="2">
        <f t="shared" si="78"/>
        <v>0.4687641398271799</v>
      </c>
      <c r="AA110" s="2">
        <f t="shared" si="71"/>
        <v>0.53725099288081868</v>
      </c>
      <c r="AB110" s="2">
        <f t="shared" si="44"/>
        <v>4.7333071484681466E-3</v>
      </c>
      <c r="AC110">
        <v>1318</v>
      </c>
      <c r="AD110" s="2">
        <v>0.14499999999999999</v>
      </c>
      <c r="AE110" s="2">
        <f t="shared" si="79"/>
        <v>0.48232521602513745</v>
      </c>
      <c r="AF110" s="2">
        <f t="shared" si="72"/>
        <v>0.548670632977452</v>
      </c>
      <c r="AG110">
        <f t="shared" si="57"/>
        <v>1222.4449999999999</v>
      </c>
      <c r="AH110" s="2">
        <f t="shared" si="80"/>
        <v>0.51985663786331504</v>
      </c>
      <c r="AI110" s="2">
        <f t="shared" si="73"/>
        <v>0.58962105800283326</v>
      </c>
      <c r="AJ110" s="4">
        <f t="shared" si="45"/>
        <v>-0.14616855146652591</v>
      </c>
      <c r="AK110" s="4">
        <f t="shared" si="46"/>
        <v>-8.8051217646275534E-2</v>
      </c>
      <c r="AL110" s="4">
        <f t="shared" si="47"/>
        <v>-9.6176673802694485E-2</v>
      </c>
    </row>
    <row r="111" spans="1:38" s="6" customFormat="1" ht="12.75" customHeight="1" x14ac:dyDescent="0.2">
      <c r="A111" s="6" t="s">
        <v>7</v>
      </c>
      <c r="B111" s="13" t="s">
        <v>273</v>
      </c>
      <c r="D111" s="6">
        <v>2597</v>
      </c>
      <c r="E111" s="7">
        <v>38991</v>
      </c>
      <c r="G111" s="8">
        <v>0.252</v>
      </c>
      <c r="H111" s="8"/>
      <c r="I111" s="8"/>
      <c r="J111"/>
      <c r="K111" s="2"/>
      <c r="L111" s="2"/>
      <c r="M111" s="6">
        <v>1669</v>
      </c>
      <c r="N111" s="8">
        <v>0.23400000000000001</v>
      </c>
      <c r="O111" s="2">
        <f t="shared" si="75"/>
        <v>0.35733538698498268</v>
      </c>
      <c r="P111" s="2">
        <f t="shared" si="68"/>
        <v>0.44502192313038225</v>
      </c>
      <c r="Q111" s="6">
        <f t="shared" si="41"/>
        <v>1473.7270000000001</v>
      </c>
      <c r="R111" s="2">
        <f t="shared" si="76"/>
        <v>0.43252714670773967</v>
      </c>
      <c r="S111" s="2">
        <f t="shared" si="69"/>
        <v>0.50995435812412748</v>
      </c>
      <c r="T111" s="2" t="s">
        <v>295</v>
      </c>
      <c r="U111" s="6">
        <v>1717</v>
      </c>
      <c r="V111" s="4">
        <v>0.121</v>
      </c>
      <c r="W111" s="2">
        <f t="shared" si="77"/>
        <v>0.33885252214093187</v>
      </c>
      <c r="X111" s="2">
        <f t="shared" si="70"/>
        <v>0.42408756284053295</v>
      </c>
      <c r="Y111">
        <f t="shared" si="43"/>
        <v>1613.1215</v>
      </c>
      <c r="Z111" s="2">
        <f t="shared" si="78"/>
        <v>0.37885194455140547</v>
      </c>
      <c r="AA111" s="2">
        <f t="shared" si="71"/>
        <v>0.45893026528868069</v>
      </c>
      <c r="AB111" s="2">
        <f t="shared" si="44"/>
        <v>5.3675202156334201E-2</v>
      </c>
      <c r="AC111" s="6">
        <v>1723</v>
      </c>
      <c r="AD111" s="2">
        <v>0.13300000000000001</v>
      </c>
      <c r="AE111" s="2">
        <f t="shared" si="79"/>
        <v>0.33654216403542547</v>
      </c>
      <c r="AF111" s="2">
        <f t="shared" si="72"/>
        <v>0.42157119793847037</v>
      </c>
      <c r="AG111">
        <f t="shared" si="57"/>
        <v>1608.4204999999999</v>
      </c>
      <c r="AH111" s="2">
        <f t="shared" si="80"/>
        <v>0.38066211012706974</v>
      </c>
      <c r="AI111" s="2">
        <f t="shared" si="73"/>
        <v>0.47065137617698266</v>
      </c>
      <c r="AJ111" s="4">
        <f t="shared" si="45"/>
        <v>-0.38066211012706974</v>
      </c>
      <c r="AK111" s="4">
        <f t="shared" si="46"/>
        <v>9.1396506951422929E-2</v>
      </c>
      <c r="AL111" s="4">
        <f t="shared" si="47"/>
        <v>-2.9142256178472025E-3</v>
      </c>
    </row>
    <row r="112" spans="1:38" ht="12.75" customHeight="1" x14ac:dyDescent="0.2">
      <c r="A112" t="s">
        <v>7</v>
      </c>
      <c r="B112" s="11" t="s">
        <v>105</v>
      </c>
      <c r="D112">
        <v>1992</v>
      </c>
      <c r="E112" s="1">
        <v>38991</v>
      </c>
      <c r="F112">
        <v>1368</v>
      </c>
      <c r="G112" s="2">
        <v>0.21299999999999999</v>
      </c>
      <c r="H112" s="2">
        <f t="shared" ref="H112:H118" si="81">(D112-F112)/D112</f>
        <v>0.31325301204819278</v>
      </c>
      <c r="I112" s="2">
        <f>(D112-(F112/1.163))/D112</f>
        <v>0.40950387966310642</v>
      </c>
      <c r="J112">
        <f t="shared" si="42"/>
        <v>1222.308</v>
      </c>
      <c r="K112" s="2">
        <f t="shared" ref="K112:K118" si="82">(D112-J112)/D112</f>
        <v>0.38639156626506027</v>
      </c>
      <c r="L112" s="2">
        <f>(D112-(J112/1.163))/D112</f>
        <v>0.47239171647898565</v>
      </c>
      <c r="M112">
        <v>1256</v>
      </c>
      <c r="N112" s="2">
        <v>0.26500000000000001</v>
      </c>
      <c r="O112" s="2">
        <f t="shared" si="75"/>
        <v>0.36947791164658633</v>
      </c>
      <c r="P112" s="2">
        <f t="shared" si="68"/>
        <v>0.4555076957224406</v>
      </c>
      <c r="Q112">
        <f t="shared" si="41"/>
        <v>1089.58</v>
      </c>
      <c r="R112" s="2">
        <f t="shared" si="76"/>
        <v>0.45302208835341368</v>
      </c>
      <c r="S112" s="2">
        <f t="shared" si="69"/>
        <v>0.52765292603921721</v>
      </c>
      <c r="T112" s="2">
        <f t="shared" ref="T112:T118" si="83">-(R112-K112)</f>
        <v>-6.6630522088353406E-2</v>
      </c>
      <c r="U112">
        <v>1250</v>
      </c>
      <c r="V112" s="4">
        <v>0.214</v>
      </c>
      <c r="W112" s="2">
        <f t="shared" si="77"/>
        <v>0.37248995983935745</v>
      </c>
      <c r="X112" s="2">
        <f t="shared" si="70"/>
        <v>0.45338846675902217</v>
      </c>
      <c r="Y112">
        <f t="shared" si="43"/>
        <v>1116.25</v>
      </c>
      <c r="Z112" s="2">
        <f t="shared" si="78"/>
        <v>0.43963353413654621</v>
      </c>
      <c r="AA112" s="2">
        <f t="shared" si="71"/>
        <v>0.51187590081580669</v>
      </c>
      <c r="AB112" s="2">
        <f t="shared" si="44"/>
        <v>1.3388554216867465E-2</v>
      </c>
      <c r="AC112">
        <v>1232</v>
      </c>
      <c r="AD112" s="2">
        <v>0.28799999999999998</v>
      </c>
      <c r="AE112" s="2">
        <f t="shared" si="79"/>
        <v>0.38152610441767071</v>
      </c>
      <c r="AF112" s="2">
        <f t="shared" si="72"/>
        <v>0.46078997769631275</v>
      </c>
      <c r="AG112">
        <f t="shared" si="57"/>
        <v>1054.5919999999999</v>
      </c>
      <c r="AH112" s="2">
        <f t="shared" si="80"/>
        <v>0.47058634538152616</v>
      </c>
      <c r="AI112" s="2">
        <f t="shared" si="73"/>
        <v>0.54750969690728724</v>
      </c>
      <c r="AJ112" s="4">
        <f t="shared" si="45"/>
        <v>-0.13721255199180574</v>
      </c>
      <c r="AK112" s="4">
        <f t="shared" si="46"/>
        <v>-3.211145579030459E-2</v>
      </c>
      <c r="AL112" s="4">
        <f t="shared" si="47"/>
        <v>-5.5236730123180353E-2</v>
      </c>
    </row>
    <row r="113" spans="1:38" ht="12.75" customHeight="1" x14ac:dyDescent="0.2">
      <c r="A113" t="s">
        <v>40</v>
      </c>
      <c r="B113" s="11" t="s">
        <v>40</v>
      </c>
      <c r="D113">
        <v>2395</v>
      </c>
      <c r="E113" s="1">
        <v>38961</v>
      </c>
      <c r="F113">
        <v>1294</v>
      </c>
      <c r="G113" s="2">
        <v>0.24399999999999999</v>
      </c>
      <c r="H113" s="2">
        <f t="shared" si="81"/>
        <v>0.45970772442588725</v>
      </c>
      <c r="I113" s="2">
        <f>(D113-(F113/1.161))/D113</f>
        <v>0.5346319762496875</v>
      </c>
      <c r="J113">
        <f t="shared" si="42"/>
        <v>1136.1320000000001</v>
      </c>
      <c r="K113" s="2">
        <f t="shared" si="82"/>
        <v>0.52562338204592896</v>
      </c>
      <c r="L113" s="2">
        <f>(D113-(J113/1.161))/D113</f>
        <v>0.59140687514722556</v>
      </c>
      <c r="M113">
        <v>1210</v>
      </c>
      <c r="N113" s="2">
        <v>0.23699999999999999</v>
      </c>
      <c r="O113" s="2">
        <f t="shared" si="75"/>
        <v>0.49478079331941544</v>
      </c>
      <c r="P113" s="2">
        <f>((D113-(J113/1.156))/D113)</f>
        <v>0.58963960384595926</v>
      </c>
      <c r="Q113">
        <f t="shared" si="41"/>
        <v>1066.615</v>
      </c>
      <c r="R113" s="2">
        <f t="shared" si="76"/>
        <v>0.55464926931106473</v>
      </c>
      <c r="S113" s="2">
        <f>(D113-(Q113/1.156))/D113</f>
        <v>0.61474850286424276</v>
      </c>
      <c r="T113" s="2">
        <f t="shared" si="83"/>
        <v>-2.9025887265135775E-2</v>
      </c>
      <c r="U113">
        <v>1281</v>
      </c>
      <c r="V113" s="4">
        <v>0.23200000000000001</v>
      </c>
      <c r="W113" s="2">
        <f t="shared" si="77"/>
        <v>0.4651356993736952</v>
      </c>
      <c r="X113" s="2">
        <f>(D113-(U113/1.153))/D113</f>
        <v>0.5361107540101433</v>
      </c>
      <c r="Y113">
        <f t="shared" si="43"/>
        <v>1132.404</v>
      </c>
      <c r="Z113" s="2">
        <f t="shared" si="78"/>
        <v>0.52717995824634656</v>
      </c>
      <c r="AA113" s="2">
        <f>(D113-(Y113/1.153))/D113</f>
        <v>0.58992190654496668</v>
      </c>
      <c r="AB113" s="2">
        <f t="shared" si="44"/>
        <v>2.7469311064718172E-2</v>
      </c>
      <c r="AC113">
        <v>1187</v>
      </c>
      <c r="AD113" s="2">
        <v>0.34300000000000003</v>
      </c>
      <c r="AE113" s="2">
        <f t="shared" si="79"/>
        <v>0.50438413361169099</v>
      </c>
      <c r="AF113" s="2">
        <f>(D113-(AC113/1.163))/D113</f>
        <v>0.57384706243481598</v>
      </c>
      <c r="AG113">
        <f t="shared" si="57"/>
        <v>983.42949999999996</v>
      </c>
      <c r="AH113" s="2">
        <f t="shared" si="80"/>
        <v>0.589382254697286</v>
      </c>
      <c r="AI113" s="2">
        <f>(D113-(AG113/1.151))/D113</f>
        <v>0.64325130729564373</v>
      </c>
      <c r="AJ113" s="4">
        <f t="shared" si="45"/>
        <v>-0.13440559723694087</v>
      </c>
      <c r="AK113" s="4">
        <f t="shared" si="46"/>
        <v>-7.7990183899532578E-2</v>
      </c>
      <c r="AL113" s="4">
        <f t="shared" si="47"/>
        <v>-0.13155596412587731</v>
      </c>
    </row>
    <row r="114" spans="1:38" ht="12.75" customHeight="1" x14ac:dyDescent="0.2">
      <c r="A114" t="s">
        <v>40</v>
      </c>
      <c r="D114">
        <v>2160</v>
      </c>
      <c r="E114" s="1">
        <v>38961</v>
      </c>
      <c r="F114">
        <v>1249</v>
      </c>
      <c r="G114" s="2">
        <v>0.23599999999999999</v>
      </c>
      <c r="H114" s="2">
        <f t="shared" si="81"/>
        <v>0.42175925925925928</v>
      </c>
      <c r="I114" s="2">
        <f>(D114-(F114/1.161))/D114</f>
        <v>0.50194595974096401</v>
      </c>
      <c r="J114">
        <f t="shared" si="42"/>
        <v>1101.6179999999999</v>
      </c>
      <c r="K114" s="2">
        <f t="shared" si="82"/>
        <v>0.48999166666666671</v>
      </c>
      <c r="L114" s="2">
        <f>(D114-(J114/1.161))/D114</f>
        <v>0.56071633649153041</v>
      </c>
      <c r="M114">
        <v>1146</v>
      </c>
      <c r="N114" s="2">
        <v>0.24299999999999999</v>
      </c>
      <c r="O114" s="2">
        <f t="shared" si="75"/>
        <v>0.46944444444444444</v>
      </c>
      <c r="P114" s="2">
        <f>((D114-(J114/1.156))/D114)</f>
        <v>0.55881632064590536</v>
      </c>
      <c r="Q114">
        <f t="shared" si="41"/>
        <v>1006.7610000000001</v>
      </c>
      <c r="R114" s="2">
        <f t="shared" si="76"/>
        <v>0.53390694444444442</v>
      </c>
      <c r="S114" s="2">
        <f>(D114-(Q114/1.156))/D114</f>
        <v>0.59680531526336011</v>
      </c>
      <c r="T114" s="2">
        <f t="shared" si="83"/>
        <v>-4.3915277777777706E-2</v>
      </c>
      <c r="U114">
        <v>1135</v>
      </c>
      <c r="V114" s="4">
        <v>0.23100000000000001</v>
      </c>
      <c r="W114" s="2">
        <f t="shared" si="77"/>
        <v>0.47453703703703703</v>
      </c>
      <c r="X114" s="2">
        <f>(D114-(U114/1.153))/D114</f>
        <v>0.54426455944235652</v>
      </c>
      <c r="Y114">
        <f t="shared" si="43"/>
        <v>1003.9074999999999</v>
      </c>
      <c r="Z114" s="2">
        <f t="shared" si="78"/>
        <v>0.5352280092592594</v>
      </c>
      <c r="AA114" s="2">
        <f>(D114-(Y114/1.153))/D114</f>
        <v>0.59690200282676431</v>
      </c>
      <c r="AB114" s="2">
        <f t="shared" si="44"/>
        <v>-1.3210648148149762E-3</v>
      </c>
      <c r="AC114">
        <v>1094</v>
      </c>
      <c r="AD114" s="2">
        <v>0.21099999999999999</v>
      </c>
      <c r="AE114" s="2">
        <f t="shared" si="79"/>
        <v>0.49351851851851852</v>
      </c>
      <c r="AF114" s="2">
        <f>(D114-(AC114/1.163))/D114</f>
        <v>0.56450431514919908</v>
      </c>
      <c r="AG114">
        <f t="shared" si="57"/>
        <v>978.58299999999997</v>
      </c>
      <c r="AH114" s="2">
        <f t="shared" si="80"/>
        <v>0.54695231481481477</v>
      </c>
      <c r="AI114" s="2">
        <f>(D114-(AG114/1.151))/D114</f>
        <v>0.60638776265405281</v>
      </c>
      <c r="AJ114" s="4">
        <f t="shared" si="45"/>
        <v>-0.11168572045845275</v>
      </c>
      <c r="AK114" s="4">
        <f t="shared" si="46"/>
        <v>-2.7988767939957891E-2</v>
      </c>
      <c r="AL114" s="4">
        <f t="shared" si="47"/>
        <v>-2.5225929679775883E-2</v>
      </c>
    </row>
    <row r="115" spans="1:38" ht="12.75" customHeight="1" x14ac:dyDescent="0.2">
      <c r="A115" t="s">
        <v>40</v>
      </c>
      <c r="B115" s="12" t="s">
        <v>182</v>
      </c>
      <c r="C115" s="3"/>
      <c r="D115">
        <v>1950</v>
      </c>
      <c r="E115" s="1">
        <v>38961</v>
      </c>
      <c r="F115">
        <v>1059</v>
      </c>
      <c r="G115" s="2">
        <v>0.23899999999999999</v>
      </c>
      <c r="H115" s="2">
        <f t="shared" si="81"/>
        <v>0.45692307692307693</v>
      </c>
      <c r="I115" s="2">
        <f>(D115-(F115/1.161))/D115</f>
        <v>0.5322334857218578</v>
      </c>
      <c r="J115">
        <f t="shared" si="42"/>
        <v>932.44950000000006</v>
      </c>
      <c r="K115" s="2">
        <f t="shared" si="82"/>
        <v>0.52182076923076925</v>
      </c>
      <c r="L115" s="2">
        <f>(D115-(J115/1.161))/D115</f>
        <v>0.58813158417809575</v>
      </c>
      <c r="M115">
        <v>965</v>
      </c>
      <c r="N115" s="2">
        <v>0.214</v>
      </c>
      <c r="O115" s="2">
        <f t="shared" si="75"/>
        <v>0.50512820512820511</v>
      </c>
      <c r="P115" s="2">
        <f>((D115-(J115/1.156))/D115)</f>
        <v>0.586350146393399</v>
      </c>
      <c r="Q115">
        <f t="shared" si="41"/>
        <v>861.745</v>
      </c>
      <c r="R115" s="2">
        <f t="shared" si="76"/>
        <v>0.55807948717948719</v>
      </c>
      <c r="S115" s="2">
        <f>(D115-(Q115/1.156))/D115</f>
        <v>0.61771581935941799</v>
      </c>
      <c r="T115" s="2">
        <f t="shared" si="83"/>
        <v>-3.6258717948717933E-2</v>
      </c>
      <c r="U115">
        <v>924</v>
      </c>
      <c r="V115" s="4">
        <v>0.153</v>
      </c>
      <c r="W115" s="2">
        <f t="shared" si="77"/>
        <v>0.52615384615384619</v>
      </c>
      <c r="X115" s="2">
        <f>(D115-(U115/1.153))/D115</f>
        <v>0.58903195676829678</v>
      </c>
      <c r="Y115">
        <f t="shared" si="43"/>
        <v>853.31399999999996</v>
      </c>
      <c r="Z115" s="2">
        <f t="shared" si="78"/>
        <v>0.56240307692307701</v>
      </c>
      <c r="AA115" s="2">
        <f>(D115-(Y115/1.153))/D115</f>
        <v>0.62047101207552213</v>
      </c>
      <c r="AB115" s="2">
        <f t="shared" si="44"/>
        <v>-4.3235897435898174E-3</v>
      </c>
      <c r="AC115">
        <v>939</v>
      </c>
      <c r="AD115" s="2">
        <v>0.14399999999999999</v>
      </c>
      <c r="AE115" s="2">
        <f t="shared" si="79"/>
        <v>0.51846153846153842</v>
      </c>
      <c r="AF115" s="2">
        <f>(D115-(AC115/1.163))/D115</f>
        <v>0.58595145181559627</v>
      </c>
      <c r="AG115">
        <f t="shared" si="57"/>
        <v>871.39200000000005</v>
      </c>
      <c r="AH115" s="2">
        <f t="shared" si="80"/>
        <v>0.5531323076923077</v>
      </c>
      <c r="AI115" s="2">
        <f>(D115-(AG115/1.151))/D115</f>
        <v>0.61175700060148375</v>
      </c>
      <c r="AJ115" s="4">
        <f t="shared" si="45"/>
        <v>-6.5480757939169867E-2</v>
      </c>
      <c r="AK115" s="4">
        <f t="shared" si="46"/>
        <v>1.1194726978398482E-2</v>
      </c>
      <c r="AL115" s="4">
        <f t="shared" si="47"/>
        <v>2.1185636237071169E-2</v>
      </c>
    </row>
    <row r="116" spans="1:38" ht="12.75" customHeight="1" x14ac:dyDescent="0.2">
      <c r="A116" s="3" t="s">
        <v>40</v>
      </c>
      <c r="B116" s="12" t="s">
        <v>183</v>
      </c>
      <c r="C116" s="3"/>
      <c r="D116">
        <v>1717</v>
      </c>
      <c r="E116" s="1">
        <v>38961</v>
      </c>
      <c r="F116">
        <v>1079</v>
      </c>
      <c r="G116" s="2">
        <v>0.26500000000000001</v>
      </c>
      <c r="H116" s="2">
        <f t="shared" si="81"/>
        <v>0.37157833430401865</v>
      </c>
      <c r="I116" s="2">
        <f>(D116-(F116/1.161))/D116</f>
        <v>0.45872380215677749</v>
      </c>
      <c r="J116">
        <f t="shared" si="42"/>
        <v>936.03249999999991</v>
      </c>
      <c r="K116" s="2">
        <f t="shared" si="82"/>
        <v>0.45484420500873624</v>
      </c>
      <c r="L116" s="2">
        <f>(D116-(J116/1.161))/D116</f>
        <v>0.53044289837100456</v>
      </c>
      <c r="M116">
        <v>924</v>
      </c>
      <c r="N116" s="2">
        <v>0.29399999999999998</v>
      </c>
      <c r="O116" s="2">
        <f t="shared" si="75"/>
        <v>0.46185206755969715</v>
      </c>
      <c r="P116" s="2">
        <f>((D116-(J116/1.156))/D116)</f>
        <v>0.52841194204907971</v>
      </c>
      <c r="Q116">
        <f t="shared" si="41"/>
        <v>788.17200000000003</v>
      </c>
      <c r="R116" s="2">
        <f t="shared" si="76"/>
        <v>0.5409598136284216</v>
      </c>
      <c r="S116" s="2">
        <f>(D116-(Q116/1.156))/D116</f>
        <v>0.60290641317337512</v>
      </c>
      <c r="T116" s="2">
        <f t="shared" si="83"/>
        <v>-8.6115608619685369E-2</v>
      </c>
      <c r="U116">
        <v>901</v>
      </c>
      <c r="V116" s="4">
        <v>0.24199999999999999</v>
      </c>
      <c r="W116" s="2">
        <f t="shared" si="77"/>
        <v>0.47524752475247523</v>
      </c>
      <c r="X116" s="2">
        <f>(D116-(U116/1.153))/D116</f>
        <v>0.54488076734820057</v>
      </c>
      <c r="Y116">
        <f t="shared" si="43"/>
        <v>791.97900000000004</v>
      </c>
      <c r="Z116" s="2">
        <f t="shared" si="78"/>
        <v>0.53874257425742567</v>
      </c>
      <c r="AA116" s="2">
        <f>(D116-(Y116/1.153))/D116</f>
        <v>0.59995019449906828</v>
      </c>
      <c r="AB116" s="2">
        <f t="shared" si="44"/>
        <v>2.2172393709959382E-3</v>
      </c>
      <c r="AC116">
        <v>866</v>
      </c>
      <c r="AD116" s="2">
        <v>0.156</v>
      </c>
      <c r="AE116" s="2">
        <f t="shared" si="79"/>
        <v>0.49563191613278973</v>
      </c>
      <c r="AF116" s="2">
        <f>(D116-(AC116/1.163))/D116</f>
        <v>0.56632151000239872</v>
      </c>
      <c r="AG116">
        <f t="shared" si="57"/>
        <v>798.452</v>
      </c>
      <c r="AH116" s="2">
        <f t="shared" si="80"/>
        <v>0.53497262667443213</v>
      </c>
      <c r="AI116" s="2">
        <f>(D116-(AG116/1.151))/D116</f>
        <v>0.59597969302730858</v>
      </c>
      <c r="AJ116" s="4">
        <f t="shared" si="45"/>
        <v>-0.14698261011236241</v>
      </c>
      <c r="AK116" s="4">
        <f t="shared" si="46"/>
        <v>1.3042838365229835E-2</v>
      </c>
      <c r="AL116" s="4">
        <f t="shared" si="47"/>
        <v>8.1731965115235429E-3</v>
      </c>
    </row>
    <row r="117" spans="1:38" ht="12.75" customHeight="1" x14ac:dyDescent="0.2">
      <c r="A117" s="3" t="s">
        <v>40</v>
      </c>
      <c r="B117" s="12" t="s">
        <v>184</v>
      </c>
      <c r="C117" s="3"/>
      <c r="D117">
        <v>1911</v>
      </c>
      <c r="E117" s="1">
        <v>38961</v>
      </c>
      <c r="F117">
        <v>1065</v>
      </c>
      <c r="G117" s="2">
        <v>0.23499999999999999</v>
      </c>
      <c r="H117" s="2">
        <f t="shared" si="81"/>
        <v>0.44270015698587128</v>
      </c>
      <c r="I117" s="2">
        <f>(D117-(F117/1.161))/D117</f>
        <v>0.51998290868722763</v>
      </c>
      <c r="J117">
        <f t="shared" si="42"/>
        <v>939.86250000000007</v>
      </c>
      <c r="K117" s="2">
        <f t="shared" si="82"/>
        <v>0.50818288854003135</v>
      </c>
      <c r="L117" s="2">
        <f>(D117-(J117/1.161))/D117</f>
        <v>0.57638491691647842</v>
      </c>
      <c r="M117">
        <v>924</v>
      </c>
      <c r="N117" s="2">
        <v>0.22500000000000001</v>
      </c>
      <c r="O117" s="2">
        <f t="shared" si="75"/>
        <v>0.51648351648351654</v>
      </c>
      <c r="P117" s="2">
        <f>((D117-(J117/1.156))/D117)</f>
        <v>0.57455267174743196</v>
      </c>
      <c r="Q117">
        <f t="shared" si="41"/>
        <v>820.05</v>
      </c>
      <c r="R117" s="2">
        <f t="shared" si="76"/>
        <v>0.57087912087912085</v>
      </c>
      <c r="S117" s="2">
        <f>(D117-(Q117/1.156))/D117</f>
        <v>0.62878816685045058</v>
      </c>
      <c r="T117" s="2">
        <f t="shared" si="83"/>
        <v>-6.2696232339089497E-2</v>
      </c>
      <c r="U117">
        <v>891</v>
      </c>
      <c r="V117" s="4">
        <v>0.25</v>
      </c>
      <c r="W117" s="2">
        <f t="shared" si="77"/>
        <v>0.53375196232339095</v>
      </c>
      <c r="X117" s="2">
        <f>(D117-(U117/1.153))/D117</f>
        <v>0.59562182335072933</v>
      </c>
      <c r="Y117">
        <f t="shared" si="43"/>
        <v>779.625</v>
      </c>
      <c r="Z117" s="2">
        <f t="shared" si="78"/>
        <v>0.59203296703296704</v>
      </c>
      <c r="AA117" s="2">
        <f>(D117-(Y117/1.153))/D117</f>
        <v>0.64616909543188816</v>
      </c>
      <c r="AB117" s="2">
        <f t="shared" si="44"/>
        <v>-2.115384615384619E-2</v>
      </c>
      <c r="AC117">
        <v>864</v>
      </c>
      <c r="AD117" s="2">
        <v>0.20300000000000001</v>
      </c>
      <c r="AE117" s="2">
        <f t="shared" si="79"/>
        <v>0.54788069073783363</v>
      </c>
      <c r="AF117" s="2">
        <f>(D117-(AC117/1.163))/D117</f>
        <v>0.6112473695080255</v>
      </c>
      <c r="AG117">
        <f t="shared" si="57"/>
        <v>776.30399999999997</v>
      </c>
      <c r="AH117" s="2">
        <f t="shared" si="80"/>
        <v>0.59377080062794341</v>
      </c>
      <c r="AI117" s="2">
        <f>(D117-(AG117/1.151))/D117</f>
        <v>0.64706411870368685</v>
      </c>
      <c r="AJ117" s="4">
        <f t="shared" si="45"/>
        <v>-0.17402385987311966</v>
      </c>
      <c r="AK117" s="4">
        <f t="shared" si="46"/>
        <v>-5.334552771172478E-2</v>
      </c>
      <c r="AL117" s="4">
        <f t="shared" si="47"/>
        <v>-4.2597402597400538E-3</v>
      </c>
    </row>
    <row r="118" spans="1:38" ht="12.75" customHeight="1" x14ac:dyDescent="0.2">
      <c r="A118" s="3" t="s">
        <v>40</v>
      </c>
      <c r="B118" s="12" t="s">
        <v>185</v>
      </c>
      <c r="C118" s="3"/>
      <c r="D118">
        <v>2006</v>
      </c>
      <c r="E118" s="1">
        <v>38991</v>
      </c>
      <c r="F118">
        <v>1290</v>
      </c>
      <c r="G118" s="2">
        <v>0.217</v>
      </c>
      <c r="H118" s="2">
        <f t="shared" si="81"/>
        <v>0.35692921236291125</v>
      </c>
      <c r="I118" s="2">
        <f>(D118-(F118/1.163))/D118</f>
        <v>0.44705865207473028</v>
      </c>
      <c r="J118">
        <f t="shared" si="42"/>
        <v>1150.0349999999999</v>
      </c>
      <c r="K118" s="2">
        <f t="shared" si="82"/>
        <v>0.42670239282153549</v>
      </c>
      <c r="L118" s="2">
        <f>(D118-(J118/1.163))/D118</f>
        <v>0.50705278832462208</v>
      </c>
      <c r="M118">
        <v>1149</v>
      </c>
      <c r="N118" s="2">
        <v>0.23100000000000001</v>
      </c>
      <c r="O118" s="2">
        <f t="shared" si="75"/>
        <v>0.42721834496510469</v>
      </c>
      <c r="P118" s="2">
        <f>(D118-(M118/1.158))/D118</f>
        <v>0.50536990066071208</v>
      </c>
      <c r="Q118">
        <f t="shared" si="41"/>
        <v>1016.2905</v>
      </c>
      <c r="R118" s="2">
        <f t="shared" si="76"/>
        <v>0.49337462612163513</v>
      </c>
      <c r="S118" s="2">
        <f>(D118-(Q118/1.158))/D118</f>
        <v>0.56249967713439986</v>
      </c>
      <c r="T118" s="2">
        <f t="shared" si="83"/>
        <v>-6.6672233300099637E-2</v>
      </c>
      <c r="U118">
        <v>1140</v>
      </c>
      <c r="V118" s="4">
        <v>0.191</v>
      </c>
      <c r="W118" s="2">
        <f t="shared" si="77"/>
        <v>0.43170488534396811</v>
      </c>
      <c r="X118" s="2">
        <f>(D118-(U118/1.148))/D118</f>
        <v>0.50496941232052961</v>
      </c>
      <c r="Y118">
        <f t="shared" si="43"/>
        <v>1031.1299999999999</v>
      </c>
      <c r="Z118" s="2">
        <f t="shared" si="78"/>
        <v>0.48597706879361918</v>
      </c>
      <c r="AA118" s="2">
        <f>(D118-(Y118/1.148))/D118</f>
        <v>0.55224483344391917</v>
      </c>
      <c r="AB118" s="2">
        <f t="shared" si="44"/>
        <v>7.3975573280159468E-3</v>
      </c>
      <c r="AC118">
        <v>1184</v>
      </c>
      <c r="AD118" s="2">
        <v>0.28499999999999998</v>
      </c>
      <c r="AE118" s="2">
        <f t="shared" si="79"/>
        <v>0.40977068793619142</v>
      </c>
      <c r="AF118" s="2">
        <f>(D118-(AC118/1.147))/D118</f>
        <v>0.48541472357122184</v>
      </c>
      <c r="AG118">
        <f t="shared" si="57"/>
        <v>1015.2800000000001</v>
      </c>
      <c r="AH118" s="2">
        <f t="shared" si="80"/>
        <v>0.49387836490528408</v>
      </c>
      <c r="AI118" s="2">
        <f>(D118-(AG118/1.17))/D118</f>
        <v>0.56741740590195222</v>
      </c>
      <c r="AJ118" s="4">
        <f t="shared" si="45"/>
        <v>-0.11717469468320502</v>
      </c>
      <c r="AK118" s="4">
        <f t="shared" si="46"/>
        <v>-9.9430231808678811E-4</v>
      </c>
      <c r="AL118" s="4">
        <f t="shared" si="47"/>
        <v>-1.5371485651663507E-2</v>
      </c>
    </row>
    <row r="119" spans="1:38" ht="12.75" customHeight="1" x14ac:dyDescent="0.2">
      <c r="A119" t="s">
        <v>61</v>
      </c>
      <c r="D119" t="s">
        <v>295</v>
      </c>
      <c r="E119" s="1"/>
      <c r="S119" s="2"/>
      <c r="T119" s="2"/>
      <c r="AB119" s="2"/>
      <c r="AD119" s="2">
        <v>0.27100000000000002</v>
      </c>
      <c r="AE119" s="2" t="s">
        <v>295</v>
      </c>
      <c r="AG119">
        <f t="shared" si="57"/>
        <v>0</v>
      </c>
      <c r="AH119" s="2" t="s">
        <v>295</v>
      </c>
      <c r="AI119" s="2" t="s">
        <v>295</v>
      </c>
      <c r="AJ119" s="4" t="s">
        <v>295</v>
      </c>
      <c r="AK119" s="4" t="s">
        <v>295</v>
      </c>
      <c r="AL119" s="4" t="s">
        <v>295</v>
      </c>
    </row>
    <row r="120" spans="1:38" ht="12.75" customHeight="1" x14ac:dyDescent="0.2">
      <c r="A120" t="s">
        <v>17</v>
      </c>
      <c r="B120" s="11" t="s">
        <v>17</v>
      </c>
      <c r="D120">
        <v>2319</v>
      </c>
      <c r="E120" s="1">
        <v>38991</v>
      </c>
      <c r="F120">
        <v>1489</v>
      </c>
      <c r="G120" s="2">
        <v>0.26200000000000001</v>
      </c>
      <c r="H120" s="2">
        <f>(D120-F120)/D120</f>
        <v>0.35791289348857264</v>
      </c>
      <c r="I120" s="2">
        <f>(D120-(F120/1.163))/D120</f>
        <v>0.44790446559636515</v>
      </c>
      <c r="J120">
        <f t="shared" si="42"/>
        <v>1293.941</v>
      </c>
      <c r="K120" s="2">
        <f>(D120-J120)/D120</f>
        <v>0.44202630444156965</v>
      </c>
      <c r="L120" s="2">
        <f>(D120-(J120/1.163))/D120</f>
        <v>0.5202289806032413</v>
      </c>
      <c r="M120">
        <v>1297</v>
      </c>
      <c r="N120" s="2">
        <v>0.222</v>
      </c>
      <c r="O120" s="2">
        <f>(D120-M120)/D120</f>
        <v>0.44070720137990516</v>
      </c>
      <c r="P120" s="2">
        <f>(D120-(M120/1.158))/D120</f>
        <v>0.51701830861822551</v>
      </c>
      <c r="Q120">
        <f t="shared" si="41"/>
        <v>1153.0330000000001</v>
      </c>
      <c r="R120" s="2">
        <f>(D120-Q120)/D120</f>
        <v>0.50278870202673565</v>
      </c>
      <c r="S120" s="2">
        <f>(D120-(Q120/1.158))/D120</f>
        <v>0.57062927636160243</v>
      </c>
      <c r="T120" s="2">
        <f>-(R120-K120)</f>
        <v>-6.0762397585165995E-2</v>
      </c>
      <c r="U120">
        <v>1243</v>
      </c>
      <c r="V120" s="4">
        <v>0.19</v>
      </c>
      <c r="W120" s="2">
        <f>(D120-U120)/D120</f>
        <v>0.46399310047434239</v>
      </c>
      <c r="X120" s="2">
        <f>(D120-(U120/1.148))/D120</f>
        <v>0.53309503525639579</v>
      </c>
      <c r="Y120">
        <f t="shared" si="43"/>
        <v>1124.915</v>
      </c>
      <c r="Z120" s="2">
        <f>(D120-Y120)/D120</f>
        <v>0.5149137559292799</v>
      </c>
      <c r="AA120" s="2">
        <f>(D120-(Y120/1.148))/D120</f>
        <v>0.5774510069070381</v>
      </c>
      <c r="AB120" s="2">
        <f t="shared" si="44"/>
        <v>-1.2125053902544258E-2</v>
      </c>
      <c r="AC120">
        <v>1240</v>
      </c>
      <c r="AD120" s="2">
        <v>0.20899999999999999</v>
      </c>
      <c r="AE120" s="2">
        <f>(D120-AC120)/D120</f>
        <v>0.46528676153514448</v>
      </c>
      <c r="AF120" s="2">
        <f>(D120-(AC120/1.147))/D120</f>
        <v>0.53381583394520005</v>
      </c>
      <c r="AG120">
        <f t="shared" si="57"/>
        <v>1110.4199999999998</v>
      </c>
      <c r="AH120" s="2">
        <f>(D120-AG120)/D120</f>
        <v>0.52116429495472194</v>
      </c>
      <c r="AI120" s="2">
        <f>(D120-(AG120/1.17))/D120</f>
        <v>0.59073871363651453</v>
      </c>
      <c r="AJ120" s="4">
        <f t="shared" si="45"/>
        <v>-0.14183104175538155</v>
      </c>
      <c r="AK120" s="4">
        <f t="shared" si="46"/>
        <v>-3.6957311716143609E-2</v>
      </c>
      <c r="AL120" s="4">
        <f t="shared" si="47"/>
        <v>-1.2885418009360782E-2</v>
      </c>
    </row>
    <row r="121" spans="1:38" ht="12.75" customHeight="1" x14ac:dyDescent="0.2">
      <c r="A121" t="s">
        <v>17</v>
      </c>
      <c r="D121">
        <v>2050</v>
      </c>
      <c r="E121" s="1">
        <v>38961</v>
      </c>
      <c r="F121">
        <v>1153</v>
      </c>
      <c r="G121" s="2">
        <v>0.254</v>
      </c>
      <c r="H121" s="2">
        <f>(D121-F121)/D121</f>
        <v>0.4375609756097561</v>
      </c>
      <c r="I121" s="2">
        <f>(D121-(F121/1.161))/D121</f>
        <v>0.51555639587403634</v>
      </c>
      <c r="J121">
        <f t="shared" si="42"/>
        <v>1006.569</v>
      </c>
      <c r="K121" s="2">
        <f>(D121-J121)/D121</f>
        <v>0.50899073170731712</v>
      </c>
      <c r="L121" s="2">
        <f>(D121-(J121/1.161))/D121</f>
        <v>0.57708073359803369</v>
      </c>
      <c r="M121">
        <v>1029</v>
      </c>
      <c r="N121" s="2">
        <v>0.23200000000000001</v>
      </c>
      <c r="O121" s="2">
        <f>(D121-M121)/D121</f>
        <v>0.49804878048780488</v>
      </c>
      <c r="P121" s="2">
        <f>((D121-(J121/1.156))/D121)</f>
        <v>0.57525149801671038</v>
      </c>
      <c r="Q121">
        <f t="shared" ref="Q121:Q179" si="84">M121*(1-(N121/2))</f>
        <v>909.63599999999997</v>
      </c>
      <c r="R121" s="2">
        <f>(D121-Q121)/D121</f>
        <v>0.55627512195121953</v>
      </c>
      <c r="S121" s="2">
        <f>(D121-(Q121/1.156))/D121</f>
        <v>0.61615494978479191</v>
      </c>
      <c r="T121" s="2">
        <f>-(R121-K121)</f>
        <v>-4.7284390243902408E-2</v>
      </c>
      <c r="U121">
        <v>1008</v>
      </c>
      <c r="V121" s="4">
        <v>0.21099999999999999</v>
      </c>
      <c r="W121" s="2">
        <f>(D121-U121)/D121</f>
        <v>0.50829268292682928</v>
      </c>
      <c r="X121" s="2">
        <f>(D121-(U121/1.153))/D121</f>
        <v>0.57354092187929695</v>
      </c>
      <c r="Y121">
        <f t="shared" si="43"/>
        <v>901.65599999999995</v>
      </c>
      <c r="Z121" s="2">
        <f>(D121-Y121)/D121</f>
        <v>0.56016780487804885</v>
      </c>
      <c r="AA121" s="2">
        <f>(D121-(Y121/1.153))/D121</f>
        <v>0.61853235462103107</v>
      </c>
      <c r="AB121" s="2">
        <f t="shared" si="44"/>
        <v>-3.8926829268293162E-3</v>
      </c>
      <c r="AC121">
        <v>947</v>
      </c>
      <c r="AD121" s="2">
        <v>0.223</v>
      </c>
      <c r="AE121" s="2">
        <f>(D121-AC121)/D121</f>
        <v>0.53804878048780491</v>
      </c>
      <c r="AF121" s="2">
        <f>(D121-(AC121/1.163))/D121</f>
        <v>0.60279344839880045</v>
      </c>
      <c r="AG121">
        <f t="shared" si="57"/>
        <v>841.40949999999998</v>
      </c>
      <c r="AH121" s="2">
        <f>(D121-AG121)/D121</f>
        <v>0.58955634146341462</v>
      </c>
      <c r="AI121" s="2">
        <f>(D121-(AG121/1.151))/D121</f>
        <v>0.64340255557203707</v>
      </c>
      <c r="AJ121" s="4">
        <f t="shared" si="45"/>
        <v>-0.16408164765654407</v>
      </c>
      <c r="AK121" s="4">
        <f t="shared" si="46"/>
        <v>-7.5004177495173838E-2</v>
      </c>
      <c r="AL121" s="4">
        <f t="shared" si="47"/>
        <v>-6.6817611151037487E-2</v>
      </c>
    </row>
    <row r="122" spans="1:38" ht="12.75" customHeight="1" x14ac:dyDescent="0.2">
      <c r="A122" t="s">
        <v>52</v>
      </c>
      <c r="B122" s="11" t="s">
        <v>52</v>
      </c>
      <c r="D122">
        <v>2725</v>
      </c>
      <c r="E122" s="1">
        <v>38961</v>
      </c>
      <c r="F122">
        <v>1640</v>
      </c>
      <c r="G122" s="2">
        <v>0.23100000000000001</v>
      </c>
      <c r="H122" s="2">
        <f>(D122-F122)/D122</f>
        <v>0.39816513761467892</v>
      </c>
      <c r="I122" s="2">
        <f>(D122-(F122/1.161))/D122</f>
        <v>0.48162371887569244</v>
      </c>
      <c r="J122">
        <f t="shared" si="42"/>
        <v>1450.58</v>
      </c>
      <c r="K122" s="2">
        <f>(D122-J122)/D122</f>
        <v>0.46767706422018351</v>
      </c>
      <c r="L122" s="2">
        <f>(D122-(J122/1.161))/D122</f>
        <v>0.54149617934554994</v>
      </c>
      <c r="M122">
        <v>1433</v>
      </c>
      <c r="N122" s="2">
        <v>0.20499999999999999</v>
      </c>
      <c r="O122" s="2">
        <f>(D122-M122)/D122</f>
        <v>0.47412844036697249</v>
      </c>
      <c r="P122" s="2">
        <f>((D122-(J122/1.156))/D122)</f>
        <v>0.53951303133233863</v>
      </c>
      <c r="Q122">
        <f t="shared" si="84"/>
        <v>1286.1174999999998</v>
      </c>
      <c r="R122" s="2">
        <f>(D122-Q122)/D122</f>
        <v>0.52803027522935786</v>
      </c>
      <c r="S122" s="2">
        <f>(D122-(Q122/1.156))/D122</f>
        <v>0.59172169137487696</v>
      </c>
      <c r="T122" s="2">
        <f>-(R122-K122)</f>
        <v>-6.0353211009174346E-2</v>
      </c>
      <c r="U122">
        <v>1417</v>
      </c>
      <c r="V122" s="4">
        <v>0.19</v>
      </c>
      <c r="W122" s="2">
        <f>(D122-U122)/D122</f>
        <v>0.48</v>
      </c>
      <c r="X122" s="2">
        <f>(D122-(U122/1.153))/D122</f>
        <v>0.54900260190806593</v>
      </c>
      <c r="Y122">
        <f t="shared" si="43"/>
        <v>1282.385</v>
      </c>
      <c r="Z122" s="2">
        <f>(D122-Y122)/D122</f>
        <v>0.52939999999999998</v>
      </c>
      <c r="AA122" s="2">
        <f>(D122-(Y122/1.153))/D122</f>
        <v>0.59184735472679972</v>
      </c>
      <c r="AB122" s="2">
        <f t="shared" si="44"/>
        <v>-1.3697247706421223E-3</v>
      </c>
      <c r="AC122">
        <v>1421</v>
      </c>
      <c r="AD122" s="2">
        <v>0.25700000000000001</v>
      </c>
      <c r="AE122" s="2">
        <f>(D122-AC122)/D122</f>
        <v>0.47853211009174312</v>
      </c>
      <c r="AF122" s="2">
        <f>(D122-(AC122/1.163))/D122</f>
        <v>0.5516183233806905</v>
      </c>
      <c r="AG122">
        <f t="shared" si="57"/>
        <v>1238.4014999999999</v>
      </c>
      <c r="AH122" s="2">
        <f>(D122-AG122)/D122</f>
        <v>0.54554073394495417</v>
      </c>
      <c r="AI122" s="2">
        <f>(D122-(AG122/1.151))/D122</f>
        <v>0.60516136745869176</v>
      </c>
      <c r="AJ122" s="4">
        <f t="shared" si="45"/>
        <v>-0.14627149140343865</v>
      </c>
      <c r="AK122" s="4">
        <f t="shared" si="46"/>
        <v>-3.7100809218442291E-2</v>
      </c>
      <c r="AL122" s="4">
        <f t="shared" si="47"/>
        <v>-3.4298202177973199E-2</v>
      </c>
    </row>
    <row r="123" spans="1:38" ht="12.75" customHeight="1" x14ac:dyDescent="0.2">
      <c r="A123" t="s">
        <v>52</v>
      </c>
      <c r="D123">
        <v>2524</v>
      </c>
      <c r="E123" s="1">
        <v>38961</v>
      </c>
      <c r="F123">
        <v>1512</v>
      </c>
      <c r="G123" s="2">
        <v>0.22900000000000001</v>
      </c>
      <c r="H123" s="2">
        <f>(D123-F123)/D123</f>
        <v>0.40095087163232962</v>
      </c>
      <c r="I123" s="2">
        <f>(D123-(F123/1.161))/D123</f>
        <v>0.48402314524748463</v>
      </c>
      <c r="J123">
        <f t="shared" si="42"/>
        <v>1338.876</v>
      </c>
      <c r="K123" s="2">
        <f>(D123-J123)/D123</f>
        <v>0.46954199683042791</v>
      </c>
      <c r="L123" s="2">
        <f>(D123-(J123/1.161))/D123</f>
        <v>0.54310249511664765</v>
      </c>
      <c r="M123">
        <v>1348</v>
      </c>
      <c r="N123" s="2">
        <v>0.2</v>
      </c>
      <c r="O123" s="2">
        <f>(D123-M123)/D123</f>
        <v>0.46592709984152142</v>
      </c>
      <c r="P123" s="2">
        <f>((D123-(J123/1.156))/D123)</f>
        <v>0.54112629483601027</v>
      </c>
      <c r="Q123">
        <f t="shared" si="84"/>
        <v>1213.2</v>
      </c>
      <c r="R123" s="2">
        <f>(D123-Q123)/D123</f>
        <v>0.51933438985736924</v>
      </c>
      <c r="S123" s="2">
        <f>(D123-(Q123/1.156))/D123</f>
        <v>0.58419929918457547</v>
      </c>
      <c r="T123" s="2">
        <f>-(R123-K123)</f>
        <v>-4.9792393026941328E-2</v>
      </c>
      <c r="U123">
        <v>1348</v>
      </c>
      <c r="V123" s="4">
        <v>0.20499999999999999</v>
      </c>
      <c r="W123" s="2">
        <f>(D123-U123)/D123</f>
        <v>0.46592709984152142</v>
      </c>
      <c r="X123" s="2">
        <f>(D123-(U123/1.153))/D123</f>
        <v>0.53679713776367854</v>
      </c>
      <c r="Y123">
        <f t="shared" si="43"/>
        <v>1209.83</v>
      </c>
      <c r="Z123" s="2">
        <f>(D123-Y123)/D123</f>
        <v>0.52066957210776543</v>
      </c>
      <c r="AA123" s="2">
        <f>(D123-(Y123/1.153))/D123</f>
        <v>0.58427543114290159</v>
      </c>
      <c r="AB123" s="2">
        <f t="shared" si="44"/>
        <v>-1.3351822503961941E-3</v>
      </c>
      <c r="AC123">
        <v>1355</v>
      </c>
      <c r="AD123" s="2">
        <v>0.25600000000000001</v>
      </c>
      <c r="AE123" s="2">
        <f>(D123-AC123)/D123</f>
        <v>0.46315372424722662</v>
      </c>
      <c r="AF123" s="2">
        <f>(D123-(AC123/1.163))/D123</f>
        <v>0.53839529170010891</v>
      </c>
      <c r="AG123">
        <f t="shared" si="57"/>
        <v>1181.56</v>
      </c>
      <c r="AH123" s="2">
        <f>(D123-AG123)/D123</f>
        <v>0.53187004754358169</v>
      </c>
      <c r="AI123" s="2">
        <f>(D123-(AG123/1.151))/D123</f>
        <v>0.5932841420882552</v>
      </c>
      <c r="AJ123" s="4">
        <f t="shared" si="45"/>
        <v>-0.11749855849234733</v>
      </c>
      <c r="AK123" s="4">
        <f t="shared" si="46"/>
        <v>-2.6079788987801049E-2</v>
      </c>
      <c r="AL123" s="4">
        <f t="shared" si="47"/>
        <v>-2.3366919319243395E-2</v>
      </c>
    </row>
    <row r="124" spans="1:38" ht="12.75" customHeight="1" x14ac:dyDescent="0.2">
      <c r="A124" s="3" t="s">
        <v>18</v>
      </c>
      <c r="B124" s="12" t="s">
        <v>18</v>
      </c>
      <c r="C124" s="3"/>
      <c r="D124" t="s">
        <v>295</v>
      </c>
      <c r="E124" s="1"/>
      <c r="S124" s="2"/>
      <c r="T124" s="2"/>
      <c r="U124">
        <v>1228</v>
      </c>
      <c r="V124" s="4">
        <v>0.16300000000000001</v>
      </c>
      <c r="W124" s="2">
        <v>0</v>
      </c>
      <c r="Y124">
        <f t="shared" si="43"/>
        <v>1127.9179999999999</v>
      </c>
      <c r="Z124" s="2">
        <v>0</v>
      </c>
      <c r="AB124" s="2">
        <f t="shared" si="44"/>
        <v>0</v>
      </c>
      <c r="AC124">
        <v>1166</v>
      </c>
      <c r="AD124" s="2">
        <v>9.5000000000000001E-2</v>
      </c>
      <c r="AE124" s="2" t="s">
        <v>295</v>
      </c>
      <c r="AG124">
        <f t="shared" si="57"/>
        <v>1110.615</v>
      </c>
      <c r="AH124" s="2" t="s">
        <v>295</v>
      </c>
      <c r="AI124" s="2" t="s">
        <v>295</v>
      </c>
      <c r="AJ124" s="4" t="s">
        <v>295</v>
      </c>
      <c r="AK124" s="4" t="s">
        <v>295</v>
      </c>
      <c r="AL124" s="4" t="s">
        <v>295</v>
      </c>
    </row>
    <row r="125" spans="1:38" ht="12.75" customHeight="1" x14ac:dyDescent="0.2">
      <c r="A125" s="3" t="s">
        <v>18</v>
      </c>
      <c r="B125" s="12"/>
      <c r="C125" s="3"/>
      <c r="D125">
        <v>1913</v>
      </c>
      <c r="E125" s="1">
        <v>39142</v>
      </c>
      <c r="F125">
        <v>1176</v>
      </c>
      <c r="G125" s="2">
        <v>0.23899999999999999</v>
      </c>
      <c r="H125" s="2">
        <f t="shared" ref="H125:H156" si="85">(D125-F125)/D125</f>
        <v>0.38525875588081548</v>
      </c>
      <c r="I125" s="2">
        <f>(D125-(F125/1.161))/D125</f>
        <v>0.47050711100845433</v>
      </c>
      <c r="J125">
        <v>1035</v>
      </c>
      <c r="K125" s="2">
        <f t="shared" ref="K125:K156" si="86">(D125-J125)/D125</f>
        <v>0.45896497647673812</v>
      </c>
      <c r="L125" s="2">
        <f>(D125-(J125/1.161))/D125</f>
        <v>0.53399222780080802</v>
      </c>
      <c r="M125">
        <v>1083</v>
      </c>
      <c r="N125" s="4">
        <v>0.17599999999999999</v>
      </c>
      <c r="O125" s="2">
        <f t="shared" ref="O125:O156" si="87">(D125-M125)/D125</f>
        <v>0.43387349712493467</v>
      </c>
      <c r="Q125">
        <f t="shared" si="84"/>
        <v>987.69600000000003</v>
      </c>
      <c r="R125" s="2">
        <f t="shared" ref="R125:R156" si="88">(D125-Q125)/D125</f>
        <v>0.48369262937794039</v>
      </c>
      <c r="S125" s="2">
        <f>K125-P125</f>
        <v>0.45896497647673812</v>
      </c>
      <c r="T125" s="2">
        <f t="shared" ref="T125:T156" si="89">-(R125-K125)</f>
        <v>-2.4727652901202268E-2</v>
      </c>
      <c r="U125">
        <v>1137</v>
      </c>
      <c r="V125" s="4">
        <v>0.19400000000000001</v>
      </c>
      <c r="W125" s="2">
        <f t="shared" ref="W125:W156" si="90">(D125-U125)/D125</f>
        <v>0.40564558285415575</v>
      </c>
      <c r="X125" s="2">
        <f>(D125-(U125/1.14))/D125</f>
        <v>0.47863647618785587</v>
      </c>
      <c r="Y125">
        <f t="shared" si="43"/>
        <v>1026.711</v>
      </c>
      <c r="Z125" s="2">
        <f t="shared" ref="Z125:Z156" si="91">(D125-Y125)/D125</f>
        <v>0.46329796131730266</v>
      </c>
      <c r="AA125" s="2">
        <f>(D125-(Y125/1.14))/D125</f>
        <v>0.52920873799763379</v>
      </c>
      <c r="AB125" s="2">
        <f t="shared" si="44"/>
        <v>2.0394668060637722E-2</v>
      </c>
      <c r="AC125">
        <v>1020</v>
      </c>
      <c r="AD125" s="2">
        <v>0.16500000000000001</v>
      </c>
      <c r="AE125" s="2">
        <f t="shared" ref="AE125:AE156" si="92">(D125-AC125)/D125</f>
        <v>0.46680606377417666</v>
      </c>
      <c r="AF125" s="2">
        <f>(D125-(AC125/1.139))/D125</f>
        <v>0.53187538522754763</v>
      </c>
      <c r="AG125">
        <f t="shared" si="57"/>
        <v>935.85</v>
      </c>
      <c r="AH125" s="2">
        <f t="shared" ref="AH125:AH156" si="93">(D125-AG125)/D125</f>
        <v>0.51079456351280705</v>
      </c>
      <c r="AI125" s="2">
        <f>(D125-(AG125/1.139))/D125</f>
        <v>0.57049566594627488</v>
      </c>
      <c r="AJ125" s="4">
        <f t="shared" si="45"/>
        <v>-9.5797101449275335E-2</v>
      </c>
      <c r="AK125" s="4">
        <f t="shared" si="46"/>
        <v>-5.2491859843514434E-2</v>
      </c>
      <c r="AL125" s="4">
        <f t="shared" si="47"/>
        <v>-8.8497152558022457E-2</v>
      </c>
    </row>
    <row r="126" spans="1:38" ht="12.75" customHeight="1" x14ac:dyDescent="0.2">
      <c r="A126" t="s">
        <v>22</v>
      </c>
      <c r="B126" s="11" t="s">
        <v>22</v>
      </c>
      <c r="D126">
        <v>3308</v>
      </c>
      <c r="E126" s="1">
        <v>38961</v>
      </c>
      <c r="F126">
        <v>1901</v>
      </c>
      <c r="G126" s="2">
        <v>0.27500000000000002</v>
      </c>
      <c r="H126" s="2">
        <f t="shared" si="85"/>
        <v>0.42533252720677145</v>
      </c>
      <c r="I126" s="2">
        <f>(D126-(F126/1.161))/D126</f>
        <v>0.50502370991108658</v>
      </c>
      <c r="J126">
        <f t="shared" si="42"/>
        <v>1639.6125000000002</v>
      </c>
      <c r="K126" s="2">
        <f t="shared" si="86"/>
        <v>0.50434930471584039</v>
      </c>
      <c r="L126" s="2">
        <f>(D126-(J126/1.161))/D126</f>
        <v>0.57308294979831209</v>
      </c>
      <c r="M126">
        <v>1834</v>
      </c>
      <c r="N126" s="2">
        <v>0.23599999999999999</v>
      </c>
      <c r="O126" s="2">
        <f t="shared" si="87"/>
        <v>0.4455864570737606</v>
      </c>
      <c r="P126" s="2">
        <f>((D126-(J126/1.156))/D126)</f>
        <v>0.57123642276456776</v>
      </c>
      <c r="Q126">
        <f t="shared" si="84"/>
        <v>1617.588</v>
      </c>
      <c r="R126" s="2">
        <f t="shared" si="88"/>
        <v>0.51100725513905687</v>
      </c>
      <c r="S126" s="2">
        <f>(D126-(Q126/1.156))/D126</f>
        <v>0.57699589544901109</v>
      </c>
      <c r="T126" s="2">
        <f t="shared" si="89"/>
        <v>-6.6579504232164854E-3</v>
      </c>
      <c r="U126">
        <v>1791</v>
      </c>
      <c r="V126" s="4">
        <v>0.28799999999999998</v>
      </c>
      <c r="W126" s="2">
        <f t="shared" si="90"/>
        <v>0.4585852478839178</v>
      </c>
      <c r="X126" s="2">
        <f>(D126-(U126/1.153))/D126</f>
        <v>0.53042952982126435</v>
      </c>
      <c r="Y126">
        <f t="shared" si="43"/>
        <v>1533.096</v>
      </c>
      <c r="Z126" s="2">
        <f t="shared" si="91"/>
        <v>0.53654897218863362</v>
      </c>
      <c r="AA126" s="2">
        <f>(D126-(Y126/1.153))/D126</f>
        <v>0.59804767752700227</v>
      </c>
      <c r="AB126" s="2">
        <f t="shared" si="44"/>
        <v>-2.5541717049576751E-2</v>
      </c>
      <c r="AC126">
        <v>1730</v>
      </c>
      <c r="AD126" s="2">
        <v>0.216</v>
      </c>
      <c r="AE126" s="2">
        <f t="shared" si="92"/>
        <v>0.47702539298669894</v>
      </c>
      <c r="AF126" s="2">
        <f>(D126-(AC126/1.163))/D126</f>
        <v>0.55032277986818479</v>
      </c>
      <c r="AG126">
        <f t="shared" si="57"/>
        <v>1543.16</v>
      </c>
      <c r="AH126" s="2">
        <f t="shared" si="93"/>
        <v>0.53350665054413537</v>
      </c>
      <c r="AI126" s="2">
        <f>(D126-(AG126/1.151))/D126</f>
        <v>0.5947060387003783</v>
      </c>
      <c r="AJ126" s="4">
        <f t="shared" si="45"/>
        <v>-5.8826399530376737E-2</v>
      </c>
      <c r="AK126" s="4">
        <f t="shared" si="46"/>
        <v>-4.6011716209566157E-2</v>
      </c>
      <c r="AL126" s="4">
        <f t="shared" si="47"/>
        <v>6.5644943304269277E-3</v>
      </c>
    </row>
    <row r="127" spans="1:38" ht="12.75" customHeight="1" x14ac:dyDescent="0.2">
      <c r="A127" t="s">
        <v>22</v>
      </c>
      <c r="D127">
        <v>3089</v>
      </c>
      <c r="E127" s="1">
        <v>38961</v>
      </c>
      <c r="F127">
        <v>1843</v>
      </c>
      <c r="G127" s="2">
        <v>0.246</v>
      </c>
      <c r="H127" s="2">
        <f t="shared" si="85"/>
        <v>0.40336678536743281</v>
      </c>
      <c r="I127" s="2">
        <f>(D127-(F127/1.161))/D127</f>
        <v>0.48610403563086374</v>
      </c>
      <c r="J127">
        <f t="shared" si="42"/>
        <v>1616.3109999999999</v>
      </c>
      <c r="K127" s="2">
        <f t="shared" si="86"/>
        <v>0.4767526707672386</v>
      </c>
      <c r="L127" s="2">
        <f>(D127-(J127/1.161))/D127</f>
        <v>0.54931323924826758</v>
      </c>
      <c r="M127">
        <v>1736</v>
      </c>
      <c r="N127" s="2">
        <v>0.23300000000000001</v>
      </c>
      <c r="O127" s="2">
        <f t="shared" si="87"/>
        <v>0.43800582712852054</v>
      </c>
      <c r="P127" s="2">
        <f>((D127-(J127/1.156))/D127)</f>
        <v>0.54736390204778418</v>
      </c>
      <c r="Q127">
        <f t="shared" si="84"/>
        <v>1533.7559999999999</v>
      </c>
      <c r="R127" s="2">
        <f t="shared" si="88"/>
        <v>0.50347814826804793</v>
      </c>
      <c r="S127" s="2">
        <f>(D127-(Q127/1.156))/D127</f>
        <v>0.57048282722149468</v>
      </c>
      <c r="T127" s="2">
        <f t="shared" si="89"/>
        <v>-2.6725477500809336E-2</v>
      </c>
      <c r="U127">
        <v>1733</v>
      </c>
      <c r="V127" s="4">
        <v>0.218</v>
      </c>
      <c r="W127" s="2">
        <f t="shared" si="90"/>
        <v>0.43897701521528004</v>
      </c>
      <c r="X127" s="2">
        <f>(D127-(U127/1.153))/D127</f>
        <v>0.51342325690830881</v>
      </c>
      <c r="Y127">
        <f t="shared" si="43"/>
        <v>1544.1030000000001</v>
      </c>
      <c r="Z127" s="2">
        <f t="shared" si="91"/>
        <v>0.50012852055681445</v>
      </c>
      <c r="AA127" s="2">
        <f>(D127-(Y127/1.153))/D127</f>
        <v>0.56646012190530304</v>
      </c>
      <c r="AB127" s="2">
        <f t="shared" si="44"/>
        <v>3.3496277112334827E-3</v>
      </c>
      <c r="AC127">
        <v>1652</v>
      </c>
      <c r="AD127" s="2">
        <v>0.23400000000000001</v>
      </c>
      <c r="AE127" s="2">
        <f t="shared" si="92"/>
        <v>0.46519909355778571</v>
      </c>
      <c r="AF127" s="2">
        <f>(D127-(AC127/1.163))/D127</f>
        <v>0.54015399274100229</v>
      </c>
      <c r="AG127">
        <f t="shared" si="57"/>
        <v>1458.7160000000001</v>
      </c>
      <c r="AH127" s="2">
        <f t="shared" si="93"/>
        <v>0.52777079961152473</v>
      </c>
      <c r="AI127" s="2">
        <f>(D127-(AG127/1.151))/D127</f>
        <v>0.58972267559645941</v>
      </c>
      <c r="AJ127" s="4">
        <f t="shared" si="45"/>
        <v>-9.7502893935634841E-2</v>
      </c>
      <c r="AK127" s="4">
        <f t="shared" si="46"/>
        <v>-4.8925643974660794E-2</v>
      </c>
      <c r="AL127" s="4">
        <f t="shared" si="47"/>
        <v>-5.5298772167400784E-2</v>
      </c>
    </row>
    <row r="128" spans="1:38" ht="12.75" customHeight="1" x14ac:dyDescent="0.2">
      <c r="A128" t="s">
        <v>22</v>
      </c>
      <c r="B128" s="11" t="s">
        <v>158</v>
      </c>
      <c r="D128">
        <v>3135</v>
      </c>
      <c r="E128" s="1">
        <v>38991</v>
      </c>
      <c r="F128">
        <v>1816</v>
      </c>
      <c r="G128" s="2">
        <v>0.23899999999999999</v>
      </c>
      <c r="H128" s="2">
        <f t="shared" si="85"/>
        <v>0.42073365231259968</v>
      </c>
      <c r="I128" s="2">
        <f>(D128-(F128/1.163))/D128</f>
        <v>0.50192059528168509</v>
      </c>
      <c r="J128">
        <f t="shared" si="42"/>
        <v>1598.9880000000001</v>
      </c>
      <c r="K128" s="2">
        <f t="shared" si="86"/>
        <v>0.48995598086124398</v>
      </c>
      <c r="L128" s="2">
        <f>(D128-(J128/1.163))/D128</f>
        <v>0.56144108414552363</v>
      </c>
      <c r="M128">
        <v>1744</v>
      </c>
      <c r="N128" s="2">
        <v>0.23300000000000001</v>
      </c>
      <c r="O128" s="2">
        <f t="shared" si="87"/>
        <v>0.44370015948963315</v>
      </c>
      <c r="P128" s="2">
        <f>(D128-(M128/1.158))/D128</f>
        <v>0.5196029011136728</v>
      </c>
      <c r="Q128">
        <f t="shared" si="84"/>
        <v>1540.8239999999998</v>
      </c>
      <c r="R128" s="2">
        <f t="shared" si="88"/>
        <v>0.50850909090909091</v>
      </c>
      <c r="S128" s="2">
        <f>(D128-(Q128/1.158))/D128</f>
        <v>0.57556916313392992</v>
      </c>
      <c r="T128" s="2">
        <f t="shared" si="89"/>
        <v>-1.8553110047846932E-2</v>
      </c>
      <c r="U128">
        <v>1649</v>
      </c>
      <c r="V128" s="4">
        <v>0.187</v>
      </c>
      <c r="W128" s="2">
        <f t="shared" si="90"/>
        <v>0.47400318979266348</v>
      </c>
      <c r="X128" s="2">
        <f>(D128-(U128/1.148))/D128</f>
        <v>0.54181462525493329</v>
      </c>
      <c r="Y128">
        <f t="shared" si="43"/>
        <v>1494.8184999999999</v>
      </c>
      <c r="Z128" s="2">
        <f t="shared" si="91"/>
        <v>0.52318389154704947</v>
      </c>
      <c r="AA128" s="2">
        <f>(D128-(Y128/1.148))/D128</f>
        <v>0.58465495779359711</v>
      </c>
      <c r="AB128" s="2">
        <f t="shared" si="44"/>
        <v>-1.4674800637958563E-2</v>
      </c>
      <c r="AC128">
        <v>1588</v>
      </c>
      <c r="AD128" s="2">
        <v>0.23499999999999999</v>
      </c>
      <c r="AE128" s="2">
        <f t="shared" si="92"/>
        <v>0.49346092503987243</v>
      </c>
      <c r="AF128" s="2">
        <f>(D128-(AC128/1.147))/D128</f>
        <v>0.55837918486475357</v>
      </c>
      <c r="AG128">
        <f t="shared" si="57"/>
        <v>1401.41</v>
      </c>
      <c r="AH128" s="2">
        <f t="shared" si="93"/>
        <v>0.55297926634768735</v>
      </c>
      <c r="AI128" s="2">
        <f>(D128-(AG128/1.17))/D128</f>
        <v>0.61793099687836528</v>
      </c>
      <c r="AJ128" s="4">
        <f t="shared" si="45"/>
        <v>-0.12356440448583736</v>
      </c>
      <c r="AK128" s="4">
        <f t="shared" si="46"/>
        <v>-9.048015866834877E-2</v>
      </c>
      <c r="AL128" s="4">
        <f t="shared" si="47"/>
        <v>-6.2488188365343179E-2</v>
      </c>
    </row>
    <row r="129" spans="1:38" ht="12.75" customHeight="1" x14ac:dyDescent="0.2">
      <c r="A129" t="s">
        <v>22</v>
      </c>
      <c r="B129" s="11" t="s">
        <v>159</v>
      </c>
      <c r="D129">
        <v>2579</v>
      </c>
      <c r="E129" s="1">
        <v>38961</v>
      </c>
      <c r="F129">
        <v>1463</v>
      </c>
      <c r="G129" s="2">
        <v>0.23899999999999999</v>
      </c>
      <c r="H129" s="2">
        <f t="shared" si="85"/>
        <v>0.43272586273749514</v>
      </c>
      <c r="I129" s="2">
        <f>(D129-(F129/1.161))/D129</f>
        <v>0.5113917853036134</v>
      </c>
      <c r="J129">
        <f t="shared" si="42"/>
        <v>1288.1715000000002</v>
      </c>
      <c r="K129" s="2">
        <f t="shared" si="86"/>
        <v>0.50051512214036442</v>
      </c>
      <c r="L129" s="2">
        <f>(D129-(J129/1.161))/D129</f>
        <v>0.56978046695983164</v>
      </c>
      <c r="M129">
        <v>1320</v>
      </c>
      <c r="N129" s="2">
        <v>0.23300000000000001</v>
      </c>
      <c r="O129" s="2">
        <f t="shared" si="87"/>
        <v>0.48817371074059712</v>
      </c>
      <c r="P129" s="2">
        <f>((D129-(J129/1.156))/D129)</f>
        <v>0.56791965583076498</v>
      </c>
      <c r="Q129">
        <f t="shared" si="84"/>
        <v>1166.22</v>
      </c>
      <c r="R129" s="2">
        <f t="shared" si="88"/>
        <v>0.54780147343931751</v>
      </c>
      <c r="S129" s="2">
        <f>(D129-(Q129/1.156))/D129</f>
        <v>0.60882480401325045</v>
      </c>
      <c r="T129" s="2">
        <f t="shared" si="89"/>
        <v>-4.7286351298953089E-2</v>
      </c>
      <c r="U129">
        <v>1310</v>
      </c>
      <c r="V129" s="4">
        <v>0.22</v>
      </c>
      <c r="W129" s="2">
        <f t="shared" si="90"/>
        <v>0.49205118262892594</v>
      </c>
      <c r="X129" s="2">
        <f>(D129-(U129/1.153))/D129</f>
        <v>0.55945462500340493</v>
      </c>
      <c r="Y129">
        <f t="shared" si="43"/>
        <v>1165.9000000000001</v>
      </c>
      <c r="Z129" s="2">
        <f t="shared" si="91"/>
        <v>0.54792555253974407</v>
      </c>
      <c r="AA129" s="2">
        <f>(D129-(Y129/1.153))/D129</f>
        <v>0.60791461625303045</v>
      </c>
      <c r="AB129" s="2">
        <f t="shared" si="44"/>
        <v>-1.2407910042655512E-4</v>
      </c>
      <c r="AC129">
        <v>1231</v>
      </c>
      <c r="AD129" s="2">
        <v>0.104</v>
      </c>
      <c r="AE129" s="2">
        <f t="shared" si="92"/>
        <v>0.52268321054672351</v>
      </c>
      <c r="AF129" s="2">
        <f>(D129-(AC129/1.163))/D129</f>
        <v>0.58958143641162819</v>
      </c>
      <c r="AG129">
        <f t="shared" si="57"/>
        <v>1166.9880000000001</v>
      </c>
      <c r="AH129" s="2">
        <f t="shared" si="93"/>
        <v>0.54750368359829393</v>
      </c>
      <c r="AI129" s="2">
        <f>(D129-(AG129/1.151))/D129</f>
        <v>0.60686679721832659</v>
      </c>
      <c r="AJ129" s="4">
        <f t="shared" si="45"/>
        <v>-9.4074042159759161E-2</v>
      </c>
      <c r="AK129" s="4">
        <f t="shared" si="46"/>
        <v>6.5853784020150966E-4</v>
      </c>
      <c r="AL129" s="4">
        <f t="shared" si="47"/>
        <v>9.3318466420781395E-4</v>
      </c>
    </row>
    <row r="130" spans="1:38" ht="12.75" customHeight="1" x14ac:dyDescent="0.2">
      <c r="A130" t="s">
        <v>22</v>
      </c>
      <c r="B130" s="11" t="s">
        <v>160</v>
      </c>
      <c r="D130">
        <v>3228</v>
      </c>
      <c r="E130" s="1">
        <v>38961</v>
      </c>
      <c r="F130">
        <v>2273</v>
      </c>
      <c r="G130" s="2">
        <v>0.23899999999999999</v>
      </c>
      <c r="H130" s="2">
        <f t="shared" si="85"/>
        <v>0.29584882280049568</v>
      </c>
      <c r="I130" s="2">
        <f>(D130-(F130/1.161))/D130</f>
        <v>0.39349597140438908</v>
      </c>
      <c r="J130">
        <f t="shared" si="42"/>
        <v>2001.3765000000001</v>
      </c>
      <c r="K130" s="2">
        <f t="shared" si="86"/>
        <v>0.3799948884758364</v>
      </c>
      <c r="L130" s="2">
        <f>(D130-(J130/1.161))/D130</f>
        <v>0.46597320282156457</v>
      </c>
      <c r="M130">
        <v>2107</v>
      </c>
      <c r="N130" s="2">
        <v>0.23300000000000001</v>
      </c>
      <c r="O130" s="2">
        <f t="shared" si="87"/>
        <v>0.34727385377942999</v>
      </c>
      <c r="P130" s="2">
        <f>((D130-(J130/1.156))/D130)</f>
        <v>0.46366339833549858</v>
      </c>
      <c r="Q130">
        <f t="shared" si="84"/>
        <v>1861.5345</v>
      </c>
      <c r="R130" s="2">
        <f t="shared" si="88"/>
        <v>0.42331644981412642</v>
      </c>
      <c r="S130" s="2">
        <f>(D130-(Q130/1.156))/D130</f>
        <v>0.50113879741706435</v>
      </c>
      <c r="T130" s="2">
        <f t="shared" si="89"/>
        <v>-4.3321561338290016E-2</v>
      </c>
      <c r="U130">
        <v>2041</v>
      </c>
      <c r="V130" s="4">
        <v>0.22700000000000001</v>
      </c>
      <c r="W130" s="2">
        <f t="shared" si="90"/>
        <v>0.36771995043370509</v>
      </c>
      <c r="X130" s="2">
        <f>(D130-(U130/1.153))/D130</f>
        <v>0.45162181303877286</v>
      </c>
      <c r="Y130">
        <f t="shared" si="43"/>
        <v>1809.3464999999999</v>
      </c>
      <c r="Z130" s="2">
        <f t="shared" si="91"/>
        <v>0.4394837360594796</v>
      </c>
      <c r="AA130" s="2">
        <f>(D130-(Y130/1.153))/D130</f>
        <v>0.51386273725887222</v>
      </c>
      <c r="AB130" s="2">
        <f t="shared" si="44"/>
        <v>-1.6167286245353185E-2</v>
      </c>
      <c r="AC130">
        <v>1952</v>
      </c>
      <c r="AD130" s="2">
        <v>0.30599999999999999</v>
      </c>
      <c r="AE130" s="2">
        <f t="shared" si="92"/>
        <v>0.39529120198265177</v>
      </c>
      <c r="AF130" s="2">
        <f>(D130-(AC130/1.163))/D130</f>
        <v>0.48004402578044009</v>
      </c>
      <c r="AG130">
        <f t="shared" si="57"/>
        <v>1653.3440000000001</v>
      </c>
      <c r="AH130" s="2">
        <f t="shared" si="93"/>
        <v>0.48781164807930605</v>
      </c>
      <c r="AI130" s="2">
        <f>(D130-(AG130/1.151))/D130</f>
        <v>0.55500577591599143</v>
      </c>
      <c r="AJ130" s="4">
        <f t="shared" si="45"/>
        <v>-0.17389656568866468</v>
      </c>
      <c r="AK130" s="4">
        <f t="shared" si="46"/>
        <v>-0.11183810990341553</v>
      </c>
      <c r="AL130" s="4">
        <f t="shared" si="47"/>
        <v>-8.6220356355180966E-2</v>
      </c>
    </row>
    <row r="131" spans="1:38" ht="12.75" customHeight="1" x14ac:dyDescent="0.2">
      <c r="A131" t="s">
        <v>22</v>
      </c>
      <c r="B131" s="11" t="s">
        <v>161</v>
      </c>
      <c r="D131">
        <v>2748</v>
      </c>
      <c r="E131" s="1">
        <v>38991</v>
      </c>
      <c r="F131">
        <v>1692</v>
      </c>
      <c r="G131" s="2">
        <v>0.23899999999999999</v>
      </c>
      <c r="H131" s="2">
        <f t="shared" si="85"/>
        <v>0.38427947598253276</v>
      </c>
      <c r="I131" s="2">
        <f>(D131-(F131/1.163))/D131</f>
        <v>0.47057564572874705</v>
      </c>
      <c r="J131">
        <f t="shared" ref="J131:J179" si="94">F131*(1-(G131/2))</f>
        <v>1489.806</v>
      </c>
      <c r="K131" s="2">
        <f t="shared" si="86"/>
        <v>0.45785807860262007</v>
      </c>
      <c r="L131" s="2">
        <f>(D131-(J131/1.163))/D131</f>
        <v>0.53384185606416179</v>
      </c>
      <c r="M131">
        <v>1352</v>
      </c>
      <c r="N131" s="2">
        <v>0.23300000000000001</v>
      </c>
      <c r="O131" s="2">
        <f t="shared" si="87"/>
        <v>0.50800582241630277</v>
      </c>
      <c r="P131" s="2">
        <f>(D131-(M131/1.158))/D131</f>
        <v>0.57513456167210941</v>
      </c>
      <c r="Q131">
        <f t="shared" si="84"/>
        <v>1194.492</v>
      </c>
      <c r="R131" s="2">
        <f t="shared" si="88"/>
        <v>0.56532314410480355</v>
      </c>
      <c r="S131" s="2">
        <f>(D131-(Q131/1.158))/D131</f>
        <v>0.62463138523730866</v>
      </c>
      <c r="T131" s="2">
        <f t="shared" si="89"/>
        <v>-0.10746506550218349</v>
      </c>
      <c r="U131">
        <v>1394</v>
      </c>
      <c r="V131" s="4">
        <v>0.20100000000000001</v>
      </c>
      <c r="W131" s="2">
        <f t="shared" si="90"/>
        <v>0.49272197962154296</v>
      </c>
      <c r="X131" s="2">
        <f>(D131-(U131/1.148))/D131</f>
        <v>0.5581201913079642</v>
      </c>
      <c r="Y131">
        <f t="shared" ref="Y131:Y179" si="95">U131*(1-(V131/2))</f>
        <v>1253.903</v>
      </c>
      <c r="Z131" s="2">
        <f t="shared" si="91"/>
        <v>0.54370342066957789</v>
      </c>
      <c r="AA131" s="2">
        <f>(D131-(Y131/1.148))/D131</f>
        <v>0.60252911208151383</v>
      </c>
      <c r="AB131" s="2">
        <f t="shared" ref="AB131:AB179" si="96">-(Z131-R131)</f>
        <v>2.1619723435225668E-2</v>
      </c>
      <c r="AC131">
        <v>1393</v>
      </c>
      <c r="AD131" s="2">
        <v>0.317</v>
      </c>
      <c r="AE131" s="2">
        <f t="shared" si="92"/>
        <v>0.49308588064046577</v>
      </c>
      <c r="AF131" s="2">
        <f>(D131-(AC131/1.147))/D131</f>
        <v>0.55805220631252472</v>
      </c>
      <c r="AG131">
        <f t="shared" si="57"/>
        <v>1172.2094999999999</v>
      </c>
      <c r="AH131" s="2">
        <f t="shared" si="93"/>
        <v>0.57343176855895195</v>
      </c>
      <c r="AI131" s="2">
        <f>(D131-(AG131/1.17))/D131</f>
        <v>0.63541176799910426</v>
      </c>
      <c r="AJ131" s="4">
        <f t="shared" ref="AJ131:AJ179" si="97">-((1-K131)-(1-AH131))/(1-K131)</f>
        <v>-0.21317976971498304</v>
      </c>
      <c r="AK131" s="4">
        <f t="shared" ref="AK131:AK179" si="98">-((1-R131)-(1-AH131))/(1-R131)</f>
        <v>-1.8654373574707735E-2</v>
      </c>
      <c r="AL131" s="4">
        <f t="shared" ref="AL131:AL179" si="99">-((1-Z131)-(1-AH131))/(1-Z131)</f>
        <v>-6.5151371358071503E-2</v>
      </c>
    </row>
    <row r="132" spans="1:38" ht="12.75" customHeight="1" x14ac:dyDescent="0.2">
      <c r="A132" t="s">
        <v>22</v>
      </c>
      <c r="B132" s="11" t="s">
        <v>162</v>
      </c>
      <c r="D132">
        <v>2719</v>
      </c>
      <c r="E132" s="1">
        <v>38961</v>
      </c>
      <c r="F132">
        <v>1282</v>
      </c>
      <c r="G132" s="2">
        <v>0.23899999999999999</v>
      </c>
      <c r="H132" s="2">
        <f t="shared" si="85"/>
        <v>0.5285031261493196</v>
      </c>
      <c r="I132" s="2">
        <f>(D132-(F132/1.161))/D132</f>
        <v>0.5938872748917482</v>
      </c>
      <c r="J132">
        <f t="shared" si="94"/>
        <v>1128.8010000000002</v>
      </c>
      <c r="K132" s="2">
        <f t="shared" si="86"/>
        <v>0.58484700257447586</v>
      </c>
      <c r="L132" s="2">
        <f>(D132-(J132/1.161))/D132</f>
        <v>0.64241774554218423</v>
      </c>
      <c r="M132">
        <v>1110</v>
      </c>
      <c r="N132" s="2">
        <v>0.23300000000000001</v>
      </c>
      <c r="O132" s="2">
        <f t="shared" si="87"/>
        <v>0.59176167708716443</v>
      </c>
      <c r="P132" s="2">
        <f>((D132-(J132/1.156))/D132)</f>
        <v>0.64087110949349124</v>
      </c>
      <c r="Q132">
        <f t="shared" si="84"/>
        <v>980.68499999999995</v>
      </c>
      <c r="R132" s="2">
        <f t="shared" si="88"/>
        <v>0.63932144170650973</v>
      </c>
      <c r="S132" s="2">
        <f>(D132-(Q132/1.156))/D132</f>
        <v>0.68799432673573502</v>
      </c>
      <c r="T132" s="2">
        <f t="shared" si="89"/>
        <v>-5.4474439132033869E-2</v>
      </c>
      <c r="U132">
        <v>1134</v>
      </c>
      <c r="V132" s="4">
        <v>0.432</v>
      </c>
      <c r="W132" s="2">
        <f t="shared" si="90"/>
        <v>0.58293490253769764</v>
      </c>
      <c r="X132" s="2">
        <f>(D132-(U132/1.153))/D132</f>
        <v>0.63827831963373605</v>
      </c>
      <c r="Y132">
        <f t="shared" si="95"/>
        <v>889.05600000000004</v>
      </c>
      <c r="Z132" s="2">
        <f t="shared" si="91"/>
        <v>0.67302096358955499</v>
      </c>
      <c r="AA132" s="2">
        <f>(D132-(Y132/1.153))/D132</f>
        <v>0.71641020259284904</v>
      </c>
      <c r="AB132" s="2">
        <f t="shared" si="96"/>
        <v>-3.3699521883045258E-2</v>
      </c>
      <c r="AC132">
        <v>1109</v>
      </c>
      <c r="AD132" s="2">
        <v>0.40699999999999997</v>
      </c>
      <c r="AE132" s="2">
        <f t="shared" si="92"/>
        <v>0.5921294593600589</v>
      </c>
      <c r="AF132" s="2">
        <f>(D132-(AC132/1.163))/D132</f>
        <v>0.64929446204648222</v>
      </c>
      <c r="AG132">
        <f t="shared" si="57"/>
        <v>883.31849999999997</v>
      </c>
      <c r="AH132" s="2">
        <f t="shared" si="93"/>
        <v>0.67513111438028695</v>
      </c>
      <c r="AI132" s="2">
        <f>(D132-(AG132/1.151))/D132</f>
        <v>0.71775075098200425</v>
      </c>
      <c r="AJ132" s="4">
        <f t="shared" si="97"/>
        <v>-0.21747190160178836</v>
      </c>
      <c r="AK132" s="4">
        <f t="shared" si="98"/>
        <v>-9.9284173817281024E-2</v>
      </c>
      <c r="AL132" s="4">
        <f t="shared" si="99"/>
        <v>-6.4534742468418099E-3</v>
      </c>
    </row>
    <row r="133" spans="1:38" ht="12.75" customHeight="1" x14ac:dyDescent="0.2">
      <c r="A133" t="s">
        <v>0</v>
      </c>
      <c r="B133" s="11" t="s">
        <v>0</v>
      </c>
      <c r="D133">
        <v>2969</v>
      </c>
      <c r="E133" s="1">
        <v>38961</v>
      </c>
      <c r="F133">
        <v>1754</v>
      </c>
      <c r="G133" s="2">
        <v>0.249</v>
      </c>
      <c r="H133" s="2">
        <f t="shared" si="85"/>
        <v>0.40922869653081845</v>
      </c>
      <c r="I133" s="2">
        <f>(D133-(F133/1.161))/D133</f>
        <v>0.49115305472077392</v>
      </c>
      <c r="J133">
        <f t="shared" si="94"/>
        <v>1535.627</v>
      </c>
      <c r="K133" s="2">
        <f t="shared" si="86"/>
        <v>0.4827797238127316</v>
      </c>
      <c r="L133" s="2">
        <f>(D133-(J133/1.161))/D133</f>
        <v>0.55450449940803759</v>
      </c>
      <c r="M133">
        <v>1627</v>
      </c>
      <c r="N133" s="2">
        <v>0.222</v>
      </c>
      <c r="O133" s="2">
        <f t="shared" si="87"/>
        <v>0.452004041764904</v>
      </c>
      <c r="P133" s="2">
        <f>((D133-(J133/1.156))/D133)</f>
        <v>0.55257761575495812</v>
      </c>
      <c r="Q133">
        <f t="shared" si="84"/>
        <v>1446.403</v>
      </c>
      <c r="R133" s="2">
        <f t="shared" si="88"/>
        <v>0.51283159312899962</v>
      </c>
      <c r="S133" s="2">
        <f>(D133-(Q133/1.156))/D133</f>
        <v>0.57857404249913458</v>
      </c>
      <c r="T133" s="2">
        <f t="shared" si="89"/>
        <v>-3.0051869316268021E-2</v>
      </c>
      <c r="U133">
        <v>1631</v>
      </c>
      <c r="V133" s="4">
        <v>0.216</v>
      </c>
      <c r="W133" s="2">
        <f t="shared" si="90"/>
        <v>0.4506567867969013</v>
      </c>
      <c r="X133" s="2">
        <f>(D133-(U133/1.153))/D133</f>
        <v>0.5235531542037305</v>
      </c>
      <c r="Y133">
        <f t="shared" si="95"/>
        <v>1454.8520000000001</v>
      </c>
      <c r="Z133" s="2">
        <f t="shared" si="91"/>
        <v>0.5099858538228359</v>
      </c>
      <c r="AA133" s="2">
        <f>(D133-(Y133/1.153))/D133</f>
        <v>0.57500941354972768</v>
      </c>
      <c r="AB133" s="2">
        <f t="shared" si="96"/>
        <v>2.8457393061637193E-3</v>
      </c>
      <c r="AC133">
        <v>1628</v>
      </c>
      <c r="AD133" s="2">
        <v>0.192</v>
      </c>
      <c r="AE133" s="2">
        <f t="shared" si="92"/>
        <v>0.45166722802290332</v>
      </c>
      <c r="AF133" s="2">
        <f>(D133-(AC133/1.163))/D133</f>
        <v>0.52851868273680425</v>
      </c>
      <c r="AG133">
        <f t="shared" si="57"/>
        <v>1471.712</v>
      </c>
      <c r="AH133" s="2">
        <f t="shared" si="93"/>
        <v>0.50430717413270465</v>
      </c>
      <c r="AI133" s="2">
        <f>(D133-(AG133/1.151))/D133</f>
        <v>0.5693372494636878</v>
      </c>
      <c r="AJ133" s="4">
        <f t="shared" si="97"/>
        <v>-4.162143541367793E-2</v>
      </c>
      <c r="AK133" s="4">
        <f t="shared" si="98"/>
        <v>1.749788959231954E-2</v>
      </c>
      <c r="AL133" s="4">
        <f t="shared" si="99"/>
        <v>1.1588807658785689E-2</v>
      </c>
    </row>
    <row r="134" spans="1:38" ht="12.75" customHeight="1" x14ac:dyDescent="0.2">
      <c r="A134" t="s">
        <v>0</v>
      </c>
      <c r="B134" s="12" t="s">
        <v>274</v>
      </c>
      <c r="C134" s="3"/>
      <c r="D134">
        <v>2790</v>
      </c>
      <c r="E134" s="1">
        <v>38991</v>
      </c>
      <c r="F134">
        <v>1441</v>
      </c>
      <c r="G134" s="2">
        <v>0.255</v>
      </c>
      <c r="H134" s="2">
        <f t="shared" si="85"/>
        <v>0.48351254480286737</v>
      </c>
      <c r="I134" s="2">
        <f>(D134-(F134/1.163))/D134</f>
        <v>0.555900726399714</v>
      </c>
      <c r="J134">
        <f t="shared" si="94"/>
        <v>1257.2725</v>
      </c>
      <c r="K134" s="2">
        <f t="shared" si="86"/>
        <v>0.54936469534050181</v>
      </c>
      <c r="L134" s="2">
        <f>(D134-(J134/1.163))/D134</f>
        <v>0.61252338378375049</v>
      </c>
      <c r="M134">
        <v>1290</v>
      </c>
      <c r="N134" s="2">
        <v>0.35699999999999998</v>
      </c>
      <c r="O134" s="2">
        <f t="shared" si="87"/>
        <v>0.5376344086021505</v>
      </c>
      <c r="P134" s="2">
        <f>(D134-(M134/1.158))/D134</f>
        <v>0.60072056010548402</v>
      </c>
      <c r="Q134">
        <f t="shared" si="84"/>
        <v>1059.7349999999999</v>
      </c>
      <c r="R134" s="2">
        <f t="shared" si="88"/>
        <v>0.62016666666666675</v>
      </c>
      <c r="S134" s="2">
        <f>(D134-(Q134/1.158))/D134</f>
        <v>0.6719919401266552</v>
      </c>
      <c r="T134" s="2">
        <f t="shared" si="89"/>
        <v>-7.0801971326164947E-2</v>
      </c>
      <c r="U134">
        <v>1280</v>
      </c>
      <c r="V134" s="4">
        <v>0.14099999999999999</v>
      </c>
      <c r="W134" s="2">
        <f t="shared" si="90"/>
        <v>0.54121863799283154</v>
      </c>
      <c r="X134" s="2">
        <f>(D134-(U134/1.148))/D134</f>
        <v>0.60036466724114246</v>
      </c>
      <c r="Y134">
        <f t="shared" si="95"/>
        <v>1189.76</v>
      </c>
      <c r="Z134" s="2">
        <f t="shared" si="91"/>
        <v>0.57356272401433694</v>
      </c>
      <c r="AA134" s="2">
        <f>(D134-(Y134/1.148))/D134</f>
        <v>0.62853895820064187</v>
      </c>
      <c r="AB134" s="2">
        <f t="shared" si="96"/>
        <v>4.6603942652329811E-2</v>
      </c>
      <c r="AC134">
        <v>1205</v>
      </c>
      <c r="AD134" s="2">
        <v>0.2</v>
      </c>
      <c r="AE134" s="2">
        <f t="shared" si="92"/>
        <v>0.56810035842293904</v>
      </c>
      <c r="AF134" s="2">
        <f>(D134-(AC134/1.147))/D134</f>
        <v>0.62345279723011249</v>
      </c>
      <c r="AG134">
        <f t="shared" si="57"/>
        <v>1084.5</v>
      </c>
      <c r="AH134" s="2">
        <f t="shared" si="93"/>
        <v>0.6112903225806452</v>
      </c>
      <c r="AI134" s="2">
        <f>(D134-(AG134/1.17))/D134</f>
        <v>0.66776950647918387</v>
      </c>
      <c r="AJ134" s="4">
        <f t="shared" si="97"/>
        <v>-0.13741849917181842</v>
      </c>
      <c r="AK134" s="4">
        <f t="shared" si="98"/>
        <v>2.3369049809622365E-2</v>
      </c>
      <c r="AL134" s="4">
        <f t="shared" si="99"/>
        <v>-8.8471624529316867E-2</v>
      </c>
    </row>
    <row r="135" spans="1:38" ht="12.75" customHeight="1" x14ac:dyDescent="0.2">
      <c r="A135" t="s">
        <v>0</v>
      </c>
      <c r="D135">
        <v>2579</v>
      </c>
      <c r="E135" s="1">
        <v>38961</v>
      </c>
      <c r="F135">
        <v>1455</v>
      </c>
      <c r="G135" s="2">
        <v>0.255</v>
      </c>
      <c r="H135" s="2">
        <f t="shared" si="85"/>
        <v>0.43582784024815818</v>
      </c>
      <c r="I135" s="2">
        <f>(D135-(F135/1.161))/D135</f>
        <v>0.51406360055827582</v>
      </c>
      <c r="J135">
        <f t="shared" si="94"/>
        <v>1269.4875000000002</v>
      </c>
      <c r="K135" s="2">
        <f t="shared" si="86"/>
        <v>0.50775979061651799</v>
      </c>
      <c r="L135" s="2">
        <f>(D135-(J135/1.161))/D135</f>
        <v>0.57602049148709566</v>
      </c>
      <c r="M135">
        <v>1372</v>
      </c>
      <c r="N135" s="2">
        <v>0.22900000000000001</v>
      </c>
      <c r="O135" s="2">
        <f t="shared" si="87"/>
        <v>0.4680108569212873</v>
      </c>
      <c r="P135" s="2">
        <f>((D135-(J135/1.156))/D135)</f>
        <v>0.574186670083493</v>
      </c>
      <c r="Q135">
        <f t="shared" si="84"/>
        <v>1214.9059999999999</v>
      </c>
      <c r="R135" s="2">
        <f t="shared" si="88"/>
        <v>0.52892361380379993</v>
      </c>
      <c r="S135" s="2">
        <f>(D135-(Q135/1.156))/D135</f>
        <v>0.59249447560882351</v>
      </c>
      <c r="T135" s="2">
        <f t="shared" si="89"/>
        <v>-2.1163823187281938E-2</v>
      </c>
      <c r="U135">
        <v>1401</v>
      </c>
      <c r="V135" s="4">
        <v>0.22900000000000001</v>
      </c>
      <c r="W135" s="2">
        <f t="shared" si="90"/>
        <v>0.45676618844513378</v>
      </c>
      <c r="X135" s="2">
        <f>(D135-(U135/1.153))/D135</f>
        <v>0.52885185467921403</v>
      </c>
      <c r="Y135">
        <f t="shared" si="95"/>
        <v>1240.5854999999999</v>
      </c>
      <c r="Z135" s="2">
        <f t="shared" si="91"/>
        <v>0.51896645986816603</v>
      </c>
      <c r="AA135" s="2">
        <f>(D135-(Y135/1.153))/D135</f>
        <v>0.58279831731844411</v>
      </c>
      <c r="AB135" s="2">
        <f t="shared" si="96"/>
        <v>9.9571539356339001E-3</v>
      </c>
      <c r="AC135">
        <v>1412</v>
      </c>
      <c r="AD135" s="2">
        <v>0.192</v>
      </c>
      <c r="AE135" s="2">
        <f t="shared" si="92"/>
        <v>0.45250096936797207</v>
      </c>
      <c r="AF135" s="2">
        <f>(D135-(AC135/1.163))/D135</f>
        <v>0.5292355712536303</v>
      </c>
      <c r="AG135">
        <f t="shared" si="57"/>
        <v>1276.4480000000001</v>
      </c>
      <c r="AH135" s="2">
        <f t="shared" si="93"/>
        <v>0.50506087630864671</v>
      </c>
      <c r="AI135" s="2">
        <f>(D135-(AG135/1.151))/D135</f>
        <v>0.56999207324817258</v>
      </c>
      <c r="AJ135" s="4">
        <f t="shared" si="97"/>
        <v>5.4829212575941335E-3</v>
      </c>
      <c r="AK135" s="4">
        <f t="shared" si="98"/>
        <v>5.0655770899147877E-2</v>
      </c>
      <c r="AL135" s="4">
        <f t="shared" si="99"/>
        <v>2.8907721394454737E-2</v>
      </c>
    </row>
    <row r="136" spans="1:38" ht="12.75" customHeight="1" x14ac:dyDescent="0.2">
      <c r="A136" t="s">
        <v>19</v>
      </c>
      <c r="B136" s="11" t="s">
        <v>19</v>
      </c>
      <c r="D136">
        <v>2978</v>
      </c>
      <c r="E136" s="1">
        <v>38961</v>
      </c>
      <c r="F136">
        <v>1551</v>
      </c>
      <c r="G136" s="2">
        <v>0.254</v>
      </c>
      <c r="H136" s="2">
        <f t="shared" si="85"/>
        <v>0.47918065815983879</v>
      </c>
      <c r="I136" s="2">
        <f>(D136-(F136/1.161))/D136</f>
        <v>0.55140452899210923</v>
      </c>
      <c r="J136">
        <f t="shared" si="94"/>
        <v>1354.0229999999999</v>
      </c>
      <c r="K136" s="2">
        <f t="shared" si="86"/>
        <v>0.54532471457353937</v>
      </c>
      <c r="L136" s="2">
        <f>(D136-(J136/1.161))/D136</f>
        <v>0.60837615381011134</v>
      </c>
      <c r="M136">
        <v>1374</v>
      </c>
      <c r="N136" s="2">
        <v>0.22</v>
      </c>
      <c r="O136" s="2">
        <f t="shared" si="87"/>
        <v>0.5386165211551377</v>
      </c>
      <c r="P136" s="2">
        <f>((D136-(J136/1.156))/D136)</f>
        <v>0.6066822790428541</v>
      </c>
      <c r="Q136">
        <f t="shared" si="84"/>
        <v>1222.8600000000001</v>
      </c>
      <c r="R136" s="2">
        <f t="shared" si="88"/>
        <v>0.58936870382807249</v>
      </c>
      <c r="S136" s="2">
        <f>(D136-(Q136/1.156))/D136</f>
        <v>0.64478261576822871</v>
      </c>
      <c r="T136" s="2">
        <f t="shared" si="89"/>
        <v>-4.4043989254533122E-2</v>
      </c>
      <c r="U136">
        <v>1337</v>
      </c>
      <c r="V136" s="4">
        <v>0.16300000000000001</v>
      </c>
      <c r="W136" s="2">
        <f t="shared" si="90"/>
        <v>0.551040967092008</v>
      </c>
      <c r="X136" s="2">
        <f>(D136-(U136/1.153))/D136</f>
        <v>0.61061662367043201</v>
      </c>
      <c r="Y136">
        <f t="shared" si="95"/>
        <v>1228.0345</v>
      </c>
      <c r="Z136" s="2">
        <f t="shared" si="91"/>
        <v>0.58763112827400943</v>
      </c>
      <c r="AA136" s="2">
        <f>(D136-(Y136/1.153))/D136</f>
        <v>0.64235136884129185</v>
      </c>
      <c r="AB136" s="2">
        <f t="shared" si="96"/>
        <v>1.7375755540630644E-3</v>
      </c>
      <c r="AC136">
        <v>1324</v>
      </c>
      <c r="AD136" s="2">
        <v>0.23200000000000001</v>
      </c>
      <c r="AE136" s="2">
        <f t="shared" si="92"/>
        <v>0.55540631296171927</v>
      </c>
      <c r="AF136" s="2">
        <f>(D136-(AC136/1.163))/D136</f>
        <v>0.61771823986390306</v>
      </c>
      <c r="AG136">
        <f t="shared" si="57"/>
        <v>1170.4159999999999</v>
      </c>
      <c r="AH136" s="2">
        <f t="shared" si="93"/>
        <v>0.60697918065815981</v>
      </c>
      <c r="AI136" s="2">
        <f>(D136-(AG136/1.151))/D136</f>
        <v>0.65853968780031258</v>
      </c>
      <c r="AJ136" s="4">
        <f t="shared" si="97"/>
        <v>-0.1356010939252876</v>
      </c>
      <c r="AK136" s="4">
        <f t="shared" si="98"/>
        <v>-4.2886348396382272E-2</v>
      </c>
      <c r="AL136" s="4">
        <f t="shared" si="99"/>
        <v>-4.6919284433784104E-2</v>
      </c>
    </row>
    <row r="137" spans="1:38" ht="12.75" customHeight="1" x14ac:dyDescent="0.2">
      <c r="A137" t="s">
        <v>19</v>
      </c>
      <c r="D137">
        <v>2723</v>
      </c>
      <c r="E137" s="1">
        <v>38961</v>
      </c>
      <c r="F137">
        <v>1452</v>
      </c>
      <c r="G137" s="2">
        <v>0.248</v>
      </c>
      <c r="H137" s="2">
        <f t="shared" si="85"/>
        <v>0.4667645978699963</v>
      </c>
      <c r="I137" s="2">
        <f>(D137-(F137/1.161))/D137</f>
        <v>0.54071024795003997</v>
      </c>
      <c r="J137">
        <f t="shared" si="94"/>
        <v>1271.952</v>
      </c>
      <c r="K137" s="2">
        <f t="shared" si="86"/>
        <v>0.53288578773411677</v>
      </c>
      <c r="L137" s="2">
        <f>(D137-(J137/1.161))/D137</f>
        <v>0.59766217720423498</v>
      </c>
      <c r="M137">
        <v>1253</v>
      </c>
      <c r="N137" s="2">
        <v>0.22</v>
      </c>
      <c r="O137" s="2">
        <f t="shared" si="87"/>
        <v>0.53984575835475579</v>
      </c>
      <c r="P137" s="2">
        <f>((D137-(J137/1.156))/D137)</f>
        <v>0.59592196170771339</v>
      </c>
      <c r="Q137">
        <f t="shared" si="84"/>
        <v>1115.17</v>
      </c>
      <c r="R137" s="2">
        <f t="shared" si="88"/>
        <v>0.5904627249357326</v>
      </c>
      <c r="S137" s="2">
        <f>(D137-(Q137/1.156))/D137</f>
        <v>0.64572900080945728</v>
      </c>
      <c r="T137" s="2">
        <f t="shared" si="89"/>
        <v>-5.757693720161583E-2</v>
      </c>
      <c r="U137">
        <v>1199</v>
      </c>
      <c r="V137" s="4">
        <v>0.216</v>
      </c>
      <c r="W137" s="2">
        <f t="shared" si="90"/>
        <v>0.55967682702901211</v>
      </c>
      <c r="X137" s="2">
        <f>(D137-(U137/1.153))/D137</f>
        <v>0.61810652821249967</v>
      </c>
      <c r="Y137">
        <f t="shared" si="95"/>
        <v>1069.508</v>
      </c>
      <c r="Z137" s="2">
        <f t="shared" si="91"/>
        <v>0.60723172970987882</v>
      </c>
      <c r="AA137" s="2">
        <f>(D137-(Y137/1.153))/D137</f>
        <v>0.65935102316554972</v>
      </c>
      <c r="AB137" s="2">
        <f t="shared" si="96"/>
        <v>-1.6769004774146223E-2</v>
      </c>
      <c r="AC137">
        <v>1136</v>
      </c>
      <c r="AD137" s="2">
        <v>0.20899999999999999</v>
      </c>
      <c r="AE137" s="2">
        <f t="shared" si="92"/>
        <v>0.58281307381564451</v>
      </c>
      <c r="AF137" s="2">
        <f>(D137-(AC137/1.163))/D137</f>
        <v>0.64128381239522325</v>
      </c>
      <c r="AG137">
        <f t="shared" si="57"/>
        <v>1017.288</v>
      </c>
      <c r="AH137" s="2">
        <f t="shared" si="93"/>
        <v>0.62640910760190971</v>
      </c>
      <c r="AI137" s="2">
        <f>(D137-(AG137/1.151))/D137</f>
        <v>0.67542059739522997</v>
      </c>
      <c r="AJ137" s="4">
        <f t="shared" si="97"/>
        <v>-0.2002151024566966</v>
      </c>
      <c r="AK137" s="4">
        <f t="shared" si="98"/>
        <v>-8.7773164629608283E-2</v>
      </c>
      <c r="AL137" s="4">
        <f t="shared" si="99"/>
        <v>-4.8826189238416272E-2</v>
      </c>
    </row>
    <row r="138" spans="1:38" ht="12.75" customHeight="1" x14ac:dyDescent="0.2">
      <c r="A138" t="s">
        <v>19</v>
      </c>
      <c r="B138" s="11" t="s">
        <v>107</v>
      </c>
      <c r="D138">
        <v>2743</v>
      </c>
      <c r="E138" s="1">
        <v>38991</v>
      </c>
      <c r="F138">
        <v>1543</v>
      </c>
      <c r="G138" s="2">
        <v>0.186</v>
      </c>
      <c r="H138" s="2">
        <f t="shared" si="85"/>
        <v>0.43747721472839957</v>
      </c>
      <c r="I138" s="2">
        <f>(D138-(F138/1.163))/D138</f>
        <v>0.51631746752226959</v>
      </c>
      <c r="J138">
        <f t="shared" si="94"/>
        <v>1399.501</v>
      </c>
      <c r="K138" s="2">
        <f t="shared" si="86"/>
        <v>0.48979183375865842</v>
      </c>
      <c r="L138" s="2">
        <f>(D138-(J138/1.163))/D138</f>
        <v>0.56129994304269859</v>
      </c>
      <c r="M138">
        <v>1300</v>
      </c>
      <c r="N138" s="2">
        <v>0.17199999999999999</v>
      </c>
      <c r="O138" s="2">
        <f t="shared" si="87"/>
        <v>0.52606635071090047</v>
      </c>
      <c r="P138" s="2">
        <f>(D138-(M138/1.158))/D138</f>
        <v>0.5907308728073406</v>
      </c>
      <c r="Q138">
        <f t="shared" si="84"/>
        <v>1188.2</v>
      </c>
      <c r="R138" s="2">
        <f t="shared" si="88"/>
        <v>0.566824644549763</v>
      </c>
      <c r="S138" s="2">
        <f>(D138-(Q138/1.158))/D138</f>
        <v>0.62592801774590934</v>
      </c>
      <c r="T138" s="2">
        <f t="shared" si="89"/>
        <v>-7.7032810791104578E-2</v>
      </c>
      <c r="U138">
        <v>1194</v>
      </c>
      <c r="V138" s="4">
        <v>0.22600000000000001</v>
      </c>
      <c r="W138" s="2">
        <f t="shared" si="90"/>
        <v>0.56471017134524248</v>
      </c>
      <c r="X138" s="2">
        <f>(D138-(U138/1.148))/D138</f>
        <v>0.62082767538784178</v>
      </c>
      <c r="Y138">
        <f t="shared" si="95"/>
        <v>1059.078</v>
      </c>
      <c r="Z138" s="2">
        <f t="shared" si="91"/>
        <v>0.61389792198323001</v>
      </c>
      <c r="AA138" s="2">
        <f>(D138-(Y138/1.148))/D138</f>
        <v>0.6636741480690157</v>
      </c>
      <c r="AB138" s="2">
        <f t="shared" si="96"/>
        <v>-4.7073277433467009E-2</v>
      </c>
      <c r="AC138">
        <v>1190</v>
      </c>
      <c r="AD138" s="2">
        <v>0.191</v>
      </c>
      <c r="AE138" s="2">
        <f t="shared" si="92"/>
        <v>0.56616842872767048</v>
      </c>
      <c r="AF138" s="2">
        <f>(D138-(AC138/1.147))/D138</f>
        <v>0.62176846445306932</v>
      </c>
      <c r="AG138">
        <f t="shared" si="57"/>
        <v>1076.355</v>
      </c>
      <c r="AH138" s="2">
        <f t="shared" si="93"/>
        <v>0.6075993437841779</v>
      </c>
      <c r="AI138" s="2">
        <f>(D138-(AG138/1.17))/D138</f>
        <v>0.66461482374716052</v>
      </c>
      <c r="AJ138" s="4">
        <f t="shared" si="97"/>
        <v>-0.23090087109619781</v>
      </c>
      <c r="AK138" s="4">
        <f t="shared" si="98"/>
        <v>-9.4129776131964368E-2</v>
      </c>
      <c r="AL138" s="4">
        <f t="shared" si="99"/>
        <v>1.6313246049865948E-2</v>
      </c>
    </row>
    <row r="139" spans="1:38" ht="12.75" customHeight="1" x14ac:dyDescent="0.2">
      <c r="A139" t="s">
        <v>59</v>
      </c>
      <c r="B139" s="11" t="s">
        <v>46</v>
      </c>
      <c r="D139">
        <v>5729</v>
      </c>
      <c r="E139" s="1">
        <v>38991</v>
      </c>
      <c r="F139">
        <v>4331</v>
      </c>
      <c r="G139" s="2">
        <v>0.21199999999999999</v>
      </c>
      <c r="H139" s="2">
        <f t="shared" si="85"/>
        <v>0.244021644266015</v>
      </c>
      <c r="I139" s="2">
        <f>(D139-(F139/1.163))/D139</f>
        <v>0.34997561845745057</v>
      </c>
      <c r="J139">
        <f t="shared" si="94"/>
        <v>3871.9140000000002</v>
      </c>
      <c r="K139" s="2">
        <f t="shared" si="86"/>
        <v>0.3241553499738174</v>
      </c>
      <c r="L139" s="2">
        <f>(D139-(J139/1.163))/D139</f>
        <v>0.41887820290096084</v>
      </c>
      <c r="M139">
        <v>4117</v>
      </c>
      <c r="N139" s="2">
        <v>0.20599999999999999</v>
      </c>
      <c r="O139" s="2">
        <f t="shared" si="87"/>
        <v>0.28137545819514748</v>
      </c>
      <c r="P139" s="2">
        <f>(D139-(M139/1.158))/D139</f>
        <v>0.37942612970219985</v>
      </c>
      <c r="Q139">
        <f t="shared" si="84"/>
        <v>3692.9490000000001</v>
      </c>
      <c r="R139" s="2">
        <f t="shared" si="88"/>
        <v>0.35539378600104732</v>
      </c>
      <c r="S139" s="2">
        <f>(D139-(Q139/1.158))/D139</f>
        <v>0.44334523834287326</v>
      </c>
      <c r="T139" s="2">
        <f t="shared" si="89"/>
        <v>-3.1238436027229921E-2</v>
      </c>
      <c r="U139">
        <v>4138</v>
      </c>
      <c r="V139" s="4">
        <v>0.223</v>
      </c>
      <c r="W139" s="2">
        <f t="shared" si="90"/>
        <v>0.27770989701518589</v>
      </c>
      <c r="X139" s="2">
        <f>(D139-(U139/1.148))/D139</f>
        <v>0.37082743642437793</v>
      </c>
      <c r="Y139">
        <f t="shared" si="95"/>
        <v>3676.6129999999998</v>
      </c>
      <c r="Z139" s="2">
        <f t="shared" si="91"/>
        <v>0.35824524349799269</v>
      </c>
      <c r="AA139" s="2">
        <f>(D139-(Y139/1.148))/D139</f>
        <v>0.44098017726305982</v>
      </c>
      <c r="AB139" s="2">
        <f t="shared" si="96"/>
        <v>-2.8514574969453754E-3</v>
      </c>
      <c r="AC139">
        <v>4247</v>
      </c>
      <c r="AD139" s="2">
        <v>0.193</v>
      </c>
      <c r="AE139" s="2">
        <f t="shared" si="92"/>
        <v>0.25868388898586142</v>
      </c>
      <c r="AF139" s="2">
        <f>(D139-(AC139/1.147))/D139</f>
        <v>0.35369127200162287</v>
      </c>
      <c r="AG139">
        <f t="shared" si="57"/>
        <v>3837.1644999999999</v>
      </c>
      <c r="AH139" s="2">
        <f t="shared" si="93"/>
        <v>0.33022089369872581</v>
      </c>
      <c r="AI139" s="2">
        <f>(D139-(AG139/1.17))/D139</f>
        <v>0.42753922538352629</v>
      </c>
      <c r="AJ139" s="4">
        <f t="shared" si="97"/>
        <v>-8.974760286514713E-3</v>
      </c>
      <c r="AK139" s="4">
        <f t="shared" si="98"/>
        <v>3.9051581811717299E-2</v>
      </c>
      <c r="AL139" s="4">
        <f t="shared" si="99"/>
        <v>4.3668316464093346E-2</v>
      </c>
    </row>
    <row r="140" spans="1:38" ht="12.75" customHeight="1" x14ac:dyDescent="0.2">
      <c r="A140" t="s">
        <v>59</v>
      </c>
      <c r="D140">
        <v>4931</v>
      </c>
      <c r="E140" s="1">
        <v>38991</v>
      </c>
      <c r="F140">
        <v>3410</v>
      </c>
      <c r="G140" s="2">
        <v>0.22800000000000001</v>
      </c>
      <c r="H140" s="2">
        <f t="shared" si="85"/>
        <v>0.30845670249442303</v>
      </c>
      <c r="I140" s="2">
        <f>(D140-(F140/1.163))/D140</f>
        <v>0.40537979578196304</v>
      </c>
      <c r="J140">
        <f t="shared" si="94"/>
        <v>3021.26</v>
      </c>
      <c r="K140" s="2">
        <f t="shared" si="86"/>
        <v>0.38729263841005879</v>
      </c>
      <c r="L140" s="2">
        <f>(D140-(J140/1.163))/D140</f>
        <v>0.47316649906281927</v>
      </c>
      <c r="M140">
        <v>3164</v>
      </c>
      <c r="N140" s="2">
        <v>0.20499999999999999</v>
      </c>
      <c r="O140" s="2">
        <f t="shared" si="87"/>
        <v>0.3583451632528899</v>
      </c>
      <c r="P140" s="2">
        <f>(D140-(M140/1.158))/D140</f>
        <v>0.44589392336173556</v>
      </c>
      <c r="Q140">
        <f t="shared" si="84"/>
        <v>2839.69</v>
      </c>
      <c r="R140" s="2">
        <f t="shared" si="88"/>
        <v>0.42411478401946867</v>
      </c>
      <c r="S140" s="2">
        <f>(D140-(Q140/1.158))/D140</f>
        <v>0.5026897962171577</v>
      </c>
      <c r="T140" s="2">
        <f t="shared" si="89"/>
        <v>-3.6822145609409884E-2</v>
      </c>
      <c r="U140">
        <v>3111</v>
      </c>
      <c r="V140" s="4">
        <v>0.20799999999999999</v>
      </c>
      <c r="W140" s="2">
        <f t="shared" si="90"/>
        <v>0.3690934901642669</v>
      </c>
      <c r="X140" s="2">
        <f>(D140-(U140/1.148))/D140</f>
        <v>0.45042986948106867</v>
      </c>
      <c r="Y140">
        <f t="shared" si="95"/>
        <v>2787.4560000000001</v>
      </c>
      <c r="Z140" s="2">
        <f t="shared" si="91"/>
        <v>0.43470776718718313</v>
      </c>
      <c r="AA140" s="2">
        <f>(D140-(Y140/1.148))/D140</f>
        <v>0.50758516305503754</v>
      </c>
      <c r="AB140" s="2">
        <f t="shared" si="96"/>
        <v>-1.0592983167714454E-2</v>
      </c>
      <c r="AC140">
        <v>3026</v>
      </c>
      <c r="AD140" s="2">
        <v>0.193</v>
      </c>
      <c r="AE140" s="2">
        <f t="shared" si="92"/>
        <v>0.38633137294666398</v>
      </c>
      <c r="AF140" s="2">
        <f>(D140-(AC140/1.147))/D140</f>
        <v>0.46497940099970708</v>
      </c>
      <c r="AG140">
        <f t="shared" si="57"/>
        <v>2733.991</v>
      </c>
      <c r="AH140" s="2">
        <f t="shared" si="93"/>
        <v>0.4455503954573109</v>
      </c>
      <c r="AI140" s="2">
        <f>(D140-(AG140/1.17))/D140</f>
        <v>0.52611144910881269</v>
      </c>
      <c r="AJ140" s="4">
        <f t="shared" si="97"/>
        <v>-9.5082515241985188E-2</v>
      </c>
      <c r="AK140" s="4">
        <f t="shared" si="98"/>
        <v>-3.7222020713528599E-2</v>
      </c>
      <c r="AL140" s="4">
        <f t="shared" si="99"/>
        <v>-1.9180571818891608E-2</v>
      </c>
    </row>
    <row r="141" spans="1:38" ht="12.75" customHeight="1" x14ac:dyDescent="0.2">
      <c r="A141" t="s">
        <v>59</v>
      </c>
      <c r="B141" s="12" t="s">
        <v>217</v>
      </c>
      <c r="C141" s="3"/>
      <c r="D141">
        <v>4081</v>
      </c>
      <c r="E141" s="1">
        <v>38991</v>
      </c>
      <c r="F141">
        <v>2852</v>
      </c>
      <c r="G141" s="2">
        <v>0.26</v>
      </c>
      <c r="H141" s="2">
        <f t="shared" si="85"/>
        <v>0.30115167851016905</v>
      </c>
      <c r="I141" s="2">
        <f>(D141-(F141/1.163))/D141</f>
        <v>0.39909860576970685</v>
      </c>
      <c r="J141">
        <f t="shared" si="94"/>
        <v>2481.2399999999998</v>
      </c>
      <c r="K141" s="2">
        <f t="shared" si="86"/>
        <v>0.39200196030384715</v>
      </c>
      <c r="L141" s="2">
        <f>(D141-(J141/1.163))/D141</f>
        <v>0.47721578701964495</v>
      </c>
      <c r="M141">
        <v>2535</v>
      </c>
      <c r="N141" s="2">
        <v>0.25800000000000001</v>
      </c>
      <c r="O141" s="2">
        <f t="shared" si="87"/>
        <v>0.37882871845135996</v>
      </c>
      <c r="P141" s="2">
        <f>(D141-(M141/1.158))/D141</f>
        <v>0.46358265842086349</v>
      </c>
      <c r="Q141">
        <f t="shared" si="84"/>
        <v>2207.9850000000001</v>
      </c>
      <c r="R141" s="2">
        <f t="shared" si="88"/>
        <v>0.45895981377113448</v>
      </c>
      <c r="S141" s="2">
        <f>(D141-(Q141/1.158))/D141</f>
        <v>0.53278049548457207</v>
      </c>
      <c r="T141" s="2">
        <f t="shared" si="89"/>
        <v>-6.6957853467287332E-2</v>
      </c>
      <c r="U141">
        <v>2401</v>
      </c>
      <c r="V141" s="4">
        <v>0.20899999999999999</v>
      </c>
      <c r="W141" s="2">
        <f t="shared" si="90"/>
        <v>0.411663807890223</v>
      </c>
      <c r="X141" s="2">
        <f>(D141-(U141/1.148))/D141</f>
        <v>0.48751202777893987</v>
      </c>
      <c r="Y141">
        <f t="shared" si="95"/>
        <v>2150.0954999999999</v>
      </c>
      <c r="Z141" s="2">
        <f t="shared" si="91"/>
        <v>0.47314493996569473</v>
      </c>
      <c r="AA141" s="2">
        <f>(D141-(Y141/1.148))/D141</f>
        <v>0.54106702087604064</v>
      </c>
      <c r="AB141" s="2">
        <f t="shared" si="96"/>
        <v>-1.4185126194560249E-2</v>
      </c>
      <c r="AC141">
        <v>2392</v>
      </c>
      <c r="AD141" s="2">
        <v>0.17899999999999999</v>
      </c>
      <c r="AE141" s="2">
        <f t="shared" si="92"/>
        <v>0.41386914971820632</v>
      </c>
      <c r="AF141" s="2">
        <f>(D141-(AC141/1.147))/D141</f>
        <v>0.48898792477611708</v>
      </c>
      <c r="AG141">
        <f t="shared" ref="AG141:AG223" si="100">AC141*(1-(AD141/2))</f>
        <v>2177.9160000000002</v>
      </c>
      <c r="AH141" s="2">
        <f t="shared" si="93"/>
        <v>0.46632786081842681</v>
      </c>
      <c r="AI141" s="2">
        <f>(D141-(AG141/1.17))/D141</f>
        <v>0.54386996651147579</v>
      </c>
      <c r="AJ141" s="4">
        <f t="shared" si="97"/>
        <v>-0.12224694104560607</v>
      </c>
      <c r="AK141" s="4">
        <f t="shared" si="98"/>
        <v>-1.3618299037357581E-2</v>
      </c>
      <c r="AL141" s="4">
        <f t="shared" si="99"/>
        <v>1.2939192700975561E-2</v>
      </c>
    </row>
    <row r="142" spans="1:38" ht="12.75" customHeight="1" x14ac:dyDescent="0.2">
      <c r="A142" t="s">
        <v>1</v>
      </c>
      <c r="B142" s="11" t="s">
        <v>1</v>
      </c>
      <c r="D142">
        <v>2012</v>
      </c>
      <c r="E142" s="1">
        <v>38961</v>
      </c>
      <c r="F142">
        <v>1422</v>
      </c>
      <c r="G142" s="2">
        <v>0.16500000000000001</v>
      </c>
      <c r="H142" s="2">
        <f t="shared" si="85"/>
        <v>0.29324055666003979</v>
      </c>
      <c r="I142" s="2">
        <f>(D142-(F142/1.161))/D142</f>
        <v>0.39124940280795845</v>
      </c>
      <c r="J142">
        <f t="shared" si="94"/>
        <v>1304.6849999999999</v>
      </c>
      <c r="K142" s="2">
        <f t="shared" si="86"/>
        <v>0.35154821073558651</v>
      </c>
      <c r="L142" s="2">
        <f>(D142-(J142/1.161))/D142</f>
        <v>0.44147132707630199</v>
      </c>
      <c r="M142">
        <v>1236</v>
      </c>
      <c r="N142" s="2">
        <v>0.19500000000000001</v>
      </c>
      <c r="O142" s="2">
        <f t="shared" si="87"/>
        <v>0.38568588469184889</v>
      </c>
      <c r="P142" s="2">
        <f>((D142-(J142/1.156))/D142)</f>
        <v>0.43905554561901944</v>
      </c>
      <c r="Q142">
        <f t="shared" si="84"/>
        <v>1115.49</v>
      </c>
      <c r="R142" s="2">
        <f t="shared" si="88"/>
        <v>0.44558151093439363</v>
      </c>
      <c r="S142" s="2">
        <f>(D142-(Q142/1.156))/D142</f>
        <v>0.52039923091210516</v>
      </c>
      <c r="T142" s="2">
        <f t="shared" si="89"/>
        <v>-9.4033300198807124E-2</v>
      </c>
      <c r="U142">
        <v>1225</v>
      </c>
      <c r="V142" s="4">
        <v>0.23400000000000001</v>
      </c>
      <c r="W142" s="2">
        <f t="shared" si="90"/>
        <v>0.39115308151093442</v>
      </c>
      <c r="X142" s="2">
        <f>(D142-(U142/1.153))/D142</f>
        <v>0.47194543062526834</v>
      </c>
      <c r="Y142">
        <f t="shared" si="95"/>
        <v>1081.675</v>
      </c>
      <c r="Z142" s="2">
        <f t="shared" si="91"/>
        <v>0.46238817097415508</v>
      </c>
      <c r="AA142" s="2">
        <f>(D142-(Y142/1.153))/D142</f>
        <v>0.53372781524211188</v>
      </c>
      <c r="AB142" s="2">
        <f t="shared" si="96"/>
        <v>-1.6806660039761445E-2</v>
      </c>
      <c r="AC142">
        <v>1184</v>
      </c>
      <c r="AD142" s="2">
        <v>0.186</v>
      </c>
      <c r="AE142" s="2">
        <f t="shared" si="92"/>
        <v>0.41153081510934392</v>
      </c>
      <c r="AF142" s="2">
        <f>(D142-(AC142/1.163))/D142</f>
        <v>0.49400757962970249</v>
      </c>
      <c r="AG142">
        <f t="shared" si="100"/>
        <v>1073.8879999999999</v>
      </c>
      <c r="AH142" s="2">
        <f t="shared" si="93"/>
        <v>0.46625844930417498</v>
      </c>
      <c r="AI142" s="2">
        <f>(D142-(AG142/1.151))/D142</f>
        <v>0.53628014709311467</v>
      </c>
      <c r="AJ142" s="4">
        <f t="shared" si="97"/>
        <v>-0.17689863836864847</v>
      </c>
      <c r="AK142" s="4">
        <f t="shared" si="98"/>
        <v>-3.7294821110005538E-2</v>
      </c>
      <c r="AL142" s="4">
        <f t="shared" si="99"/>
        <v>-7.1990200383665708E-3</v>
      </c>
    </row>
    <row r="143" spans="1:38" ht="12.75" customHeight="1" x14ac:dyDescent="0.2">
      <c r="A143" t="s">
        <v>1</v>
      </c>
      <c r="D143">
        <v>2277</v>
      </c>
      <c r="E143" s="1">
        <v>38961</v>
      </c>
      <c r="F143">
        <v>1443</v>
      </c>
      <c r="G143" s="2">
        <v>0.24099999999999999</v>
      </c>
      <c r="H143" s="2">
        <f t="shared" si="85"/>
        <v>0.3662714097496706</v>
      </c>
      <c r="I143" s="2">
        <f>(D143-(F143/1.161))/D143</f>
        <v>0.45415280770858796</v>
      </c>
      <c r="J143">
        <f t="shared" si="94"/>
        <v>1269.1184999999998</v>
      </c>
      <c r="K143" s="2">
        <f t="shared" si="86"/>
        <v>0.44263570487483539</v>
      </c>
      <c r="L143" s="2">
        <f>(D143-(J143/1.161))/D143</f>
        <v>0.51992739437970314</v>
      </c>
      <c r="M143">
        <v>1268</v>
      </c>
      <c r="N143" s="2">
        <v>0.217</v>
      </c>
      <c r="O143" s="2">
        <f t="shared" si="87"/>
        <v>0.44312692138779097</v>
      </c>
      <c r="P143" s="2">
        <f>((D143-(J143/1.156))/D143)</f>
        <v>0.51785095577407902</v>
      </c>
      <c r="Q143">
        <f t="shared" si="84"/>
        <v>1130.422</v>
      </c>
      <c r="R143" s="2">
        <f t="shared" si="88"/>
        <v>0.50354765041721561</v>
      </c>
      <c r="S143" s="2">
        <f>(D143-(Q143/1.156))/D143</f>
        <v>0.57054295018790269</v>
      </c>
      <c r="T143" s="2">
        <f t="shared" si="89"/>
        <v>-6.0911945542380219E-2</v>
      </c>
      <c r="U143">
        <v>1267</v>
      </c>
      <c r="V143" s="4">
        <v>0.22600000000000001</v>
      </c>
      <c r="W143" s="2">
        <f t="shared" si="90"/>
        <v>0.44356609574000877</v>
      </c>
      <c r="X143" s="2">
        <f>(D143-(U143/1.153))/D143</f>
        <v>0.5174033787857838</v>
      </c>
      <c r="Y143">
        <f t="shared" si="95"/>
        <v>1123.829</v>
      </c>
      <c r="Z143" s="2">
        <f t="shared" si="91"/>
        <v>0.50644312692138782</v>
      </c>
      <c r="AA143" s="2">
        <f>(D143-(Y143/1.153))/D143</f>
        <v>0.57193679698299027</v>
      </c>
      <c r="AB143" s="2">
        <f t="shared" si="96"/>
        <v>-2.8954765041722119E-3</v>
      </c>
      <c r="AC143">
        <v>1235</v>
      </c>
      <c r="AD143" s="2">
        <v>0.19</v>
      </c>
      <c r="AE143" s="2">
        <f t="shared" si="92"/>
        <v>0.45761967501097933</v>
      </c>
      <c r="AF143" s="2">
        <f>(D143-(AC143/1.163))/D143</f>
        <v>0.53363686587358494</v>
      </c>
      <c r="AG143">
        <f t="shared" si="100"/>
        <v>1117.675</v>
      </c>
      <c r="AH143" s="2">
        <f t="shared" si="93"/>
        <v>0.5091458058849363</v>
      </c>
      <c r="AI143" s="2">
        <f>(D143-(AG143/1.151))/D143</f>
        <v>0.5735410998131506</v>
      </c>
      <c r="AJ143" s="4">
        <f t="shared" si="97"/>
        <v>-0.11932967646441195</v>
      </c>
      <c r="AK143" s="4">
        <f t="shared" si="98"/>
        <v>-1.1276319816847168E-2</v>
      </c>
      <c r="AL143" s="4">
        <f t="shared" si="99"/>
        <v>-5.4759220486389681E-3</v>
      </c>
    </row>
    <row r="144" spans="1:38" ht="12.75" customHeight="1" x14ac:dyDescent="0.2">
      <c r="A144" t="s">
        <v>3</v>
      </c>
      <c r="B144" s="11" t="s">
        <v>3</v>
      </c>
      <c r="D144">
        <v>2418</v>
      </c>
      <c r="E144" s="1">
        <v>38961</v>
      </c>
      <c r="F144">
        <v>1610</v>
      </c>
      <c r="G144" s="2">
        <v>0.20699999999999999</v>
      </c>
      <c r="H144" s="2">
        <f t="shared" si="85"/>
        <v>0.33416046319272125</v>
      </c>
      <c r="I144" s="2">
        <f>(D144-(F144/1.161))/D144</f>
        <v>0.42649480033826126</v>
      </c>
      <c r="J144">
        <f t="shared" si="94"/>
        <v>1443.365</v>
      </c>
      <c r="K144" s="2">
        <f t="shared" si="86"/>
        <v>0.4030748552522746</v>
      </c>
      <c r="L144" s="2">
        <f>(D144-(J144/1.161))/D144</f>
        <v>0.48585258850325114</v>
      </c>
      <c r="M144">
        <v>1341</v>
      </c>
      <c r="N144" s="2">
        <v>0.23400000000000001</v>
      </c>
      <c r="O144" s="2">
        <f t="shared" si="87"/>
        <v>0.44540942928039701</v>
      </c>
      <c r="P144" s="2">
        <f>((D144-(J144/1.156))/D144)</f>
        <v>0.48362876751926859</v>
      </c>
      <c r="Q144">
        <f t="shared" si="84"/>
        <v>1184.1030000000001</v>
      </c>
      <c r="R144" s="2">
        <f t="shared" si="88"/>
        <v>0.51029652605459053</v>
      </c>
      <c r="S144" s="2">
        <f>(D144-(Q144/1.156))/D144</f>
        <v>0.57638107790189486</v>
      </c>
      <c r="T144" s="2">
        <f t="shared" si="89"/>
        <v>-0.10722167080231593</v>
      </c>
      <c r="U144">
        <v>1317</v>
      </c>
      <c r="V144" s="4">
        <v>0.245</v>
      </c>
      <c r="W144" s="2">
        <f t="shared" si="90"/>
        <v>0.45533498759305213</v>
      </c>
      <c r="X144" s="2">
        <f>(D144-(U144/1.153))/D144</f>
        <v>0.52761057033222214</v>
      </c>
      <c r="Y144">
        <f t="shared" si="95"/>
        <v>1155.6675</v>
      </c>
      <c r="Z144" s="2">
        <f t="shared" si="91"/>
        <v>0.52205645161290326</v>
      </c>
      <c r="AA144" s="2">
        <f>(D144-(Y144/1.153))/D144</f>
        <v>0.58547827546652487</v>
      </c>
      <c r="AB144" s="2">
        <f t="shared" si="96"/>
        <v>-1.1759925558312734E-2</v>
      </c>
      <c r="AC144">
        <v>1305</v>
      </c>
      <c r="AD144" s="2">
        <v>0.17399999999999999</v>
      </c>
      <c r="AE144" s="2">
        <f t="shared" si="92"/>
        <v>0.46029776674937967</v>
      </c>
      <c r="AF144" s="2">
        <f>(D144-(AC144/1.163))/D144</f>
        <v>0.53593961027461712</v>
      </c>
      <c r="AG144">
        <f t="shared" si="100"/>
        <v>1191.4650000000001</v>
      </c>
      <c r="AH144" s="2">
        <f t="shared" si="93"/>
        <v>0.50725186104218356</v>
      </c>
      <c r="AI144" s="2">
        <f>(D144-(AG144/1.151))/D144</f>
        <v>0.57189562210441669</v>
      </c>
      <c r="AJ144" s="4">
        <f t="shared" si="97"/>
        <v>-0.1745227298708226</v>
      </c>
      <c r="AK144" s="4">
        <f t="shared" si="98"/>
        <v>6.2173645366999696E-3</v>
      </c>
      <c r="AL144" s="4">
        <f t="shared" si="99"/>
        <v>3.0975605007495872E-2</v>
      </c>
    </row>
    <row r="145" spans="1:38" ht="12.75" customHeight="1" x14ac:dyDescent="0.2">
      <c r="A145" t="s">
        <v>3</v>
      </c>
      <c r="D145">
        <v>2457</v>
      </c>
      <c r="E145" s="1">
        <v>38961</v>
      </c>
      <c r="F145">
        <v>1631</v>
      </c>
      <c r="G145" s="2">
        <v>0.22700000000000001</v>
      </c>
      <c r="H145" s="2">
        <f t="shared" si="85"/>
        <v>0.33618233618233617</v>
      </c>
      <c r="I145" s="2">
        <f>(D145-(F145/1.161))/D145</f>
        <v>0.42823629300804156</v>
      </c>
      <c r="J145">
        <f t="shared" si="94"/>
        <v>1445.8815</v>
      </c>
      <c r="K145" s="2">
        <f t="shared" si="86"/>
        <v>0.41152564102564104</v>
      </c>
      <c r="L145" s="2">
        <f>(D145-(J145/1.161))/D145</f>
        <v>0.4931314737516288</v>
      </c>
      <c r="M145">
        <v>1387</v>
      </c>
      <c r="N145" s="2">
        <v>0.23699999999999999</v>
      </c>
      <c r="O145" s="2">
        <f t="shared" si="87"/>
        <v>0.43549043549043548</v>
      </c>
      <c r="P145" s="2">
        <f>((D145-(J145/1.156))/D145)</f>
        <v>0.49093913583532961</v>
      </c>
      <c r="Q145">
        <f t="shared" si="84"/>
        <v>1222.6405</v>
      </c>
      <c r="R145" s="2">
        <f t="shared" si="88"/>
        <v>0.5023848188848189</v>
      </c>
      <c r="S145" s="2">
        <f>(D145-(Q145/1.156))/D145</f>
        <v>0.56953704055780174</v>
      </c>
      <c r="T145" s="2">
        <f t="shared" si="89"/>
        <v>-9.0859177859177853E-2</v>
      </c>
      <c r="U145">
        <v>1363</v>
      </c>
      <c r="V145" s="4">
        <v>0.246</v>
      </c>
      <c r="W145" s="2">
        <f t="shared" si="90"/>
        <v>0.44525844525844527</v>
      </c>
      <c r="X145" s="2">
        <f>(D145-(U145/1.153))/D145</f>
        <v>0.51887115807323958</v>
      </c>
      <c r="Y145">
        <f t="shared" si="95"/>
        <v>1195.3510000000001</v>
      </c>
      <c r="Z145" s="2">
        <f t="shared" si="91"/>
        <v>0.5134916564916564</v>
      </c>
      <c r="AA145" s="2">
        <f>(D145-(Y145/1.153))/D145</f>
        <v>0.57805000563023112</v>
      </c>
      <c r="AB145" s="2">
        <f t="shared" si="96"/>
        <v>-1.1106837606837505E-2</v>
      </c>
      <c r="AC145">
        <v>1315</v>
      </c>
      <c r="AD145" s="2">
        <v>0.19600000000000001</v>
      </c>
      <c r="AE145" s="2">
        <f t="shared" si="92"/>
        <v>0.46479446479446479</v>
      </c>
      <c r="AF145" s="2">
        <f>(D145-(AC145/1.163))/D145</f>
        <v>0.53980607462980645</v>
      </c>
      <c r="AG145">
        <f t="shared" si="100"/>
        <v>1186.1300000000001</v>
      </c>
      <c r="AH145" s="2">
        <f t="shared" si="93"/>
        <v>0.51724460724460719</v>
      </c>
      <c r="AI145" s="2">
        <f>(D145-(AG145/1.151))/D145</f>
        <v>0.58057741724118794</v>
      </c>
      <c r="AJ145" s="4">
        <f t="shared" si="97"/>
        <v>-0.1796492312820932</v>
      </c>
      <c r="AK145" s="4">
        <f t="shared" si="98"/>
        <v>-2.9862007679280902E-2</v>
      </c>
      <c r="AL145" s="4">
        <f t="shared" si="99"/>
        <v>-7.714052190528212E-3</v>
      </c>
    </row>
    <row r="146" spans="1:38" ht="12.75" customHeight="1" x14ac:dyDescent="0.2">
      <c r="A146" s="3" t="s">
        <v>261</v>
      </c>
      <c r="D146">
        <v>2754</v>
      </c>
      <c r="E146" s="1">
        <v>38961</v>
      </c>
      <c r="F146">
        <v>1849</v>
      </c>
      <c r="G146" s="2">
        <v>0.26700000000000002</v>
      </c>
      <c r="H146" s="2">
        <f t="shared" si="85"/>
        <v>0.32861292665214231</v>
      </c>
      <c r="I146" s="2">
        <f>(D146-(F146/1.161))/D146</f>
        <v>0.42171656042389521</v>
      </c>
      <c r="J146">
        <f t="shared" si="94"/>
        <v>1602.1585</v>
      </c>
      <c r="K146" s="2">
        <f t="shared" si="86"/>
        <v>0.41824310094408135</v>
      </c>
      <c r="L146" s="2">
        <f>(D146-(J146/1.161))/D146</f>
        <v>0.49891739960730519</v>
      </c>
      <c r="M146">
        <v>1820</v>
      </c>
      <c r="N146" s="2">
        <v>0.23499999999999999</v>
      </c>
      <c r="O146" s="2">
        <f t="shared" si="87"/>
        <v>0.33914306463326072</v>
      </c>
      <c r="P146" s="2">
        <f>((D146-(J146/1.156))/D146)</f>
        <v>0.49675008732186959</v>
      </c>
      <c r="Q146">
        <f t="shared" si="84"/>
        <v>1606.15</v>
      </c>
      <c r="R146" s="2">
        <f t="shared" si="88"/>
        <v>0.41679375453885253</v>
      </c>
      <c r="S146" s="2">
        <f>(D146-(Q146/1.156))/D146</f>
        <v>0.49549632745575478</v>
      </c>
      <c r="T146" s="2">
        <f t="shared" si="89"/>
        <v>1.449346405228813E-3</v>
      </c>
      <c r="U146">
        <v>1848</v>
      </c>
      <c r="V146" s="4">
        <v>0.21299999999999999</v>
      </c>
      <c r="W146" s="2">
        <f t="shared" si="90"/>
        <v>0.32897603485838778</v>
      </c>
      <c r="X146" s="2">
        <f>(D146-(U146/1.153))/D146</f>
        <v>0.41801911089192351</v>
      </c>
      <c r="Y146">
        <f t="shared" si="95"/>
        <v>1651.1879999999999</v>
      </c>
      <c r="Z146" s="2">
        <f t="shared" si="91"/>
        <v>0.40044008714596957</v>
      </c>
      <c r="AA146" s="2">
        <f>(D146-(Y146/1.153))/D146</f>
        <v>0.48000007558193375</v>
      </c>
      <c r="AB146" s="2">
        <f t="shared" si="96"/>
        <v>1.6353667392882965E-2</v>
      </c>
      <c r="AC146">
        <v>1898</v>
      </c>
      <c r="AD146" s="2">
        <v>0.23300000000000001</v>
      </c>
      <c r="AE146" s="2">
        <f t="shared" si="92"/>
        <v>0.31082062454611475</v>
      </c>
      <c r="AF146" s="2">
        <f>(D146-(AC146/1.163))/D146</f>
        <v>0.40741240287714081</v>
      </c>
      <c r="AG146">
        <f t="shared" si="100"/>
        <v>1676.8829999999998</v>
      </c>
      <c r="AH146" s="2">
        <f t="shared" si="93"/>
        <v>0.39111002178649246</v>
      </c>
      <c r="AI146" s="2">
        <f>(D146-(AG146/1.151))/D146</f>
        <v>0.47099046202127931</v>
      </c>
      <c r="AJ146" s="4">
        <f t="shared" si="97"/>
        <v>4.6639892370199207E-2</v>
      </c>
      <c r="AK146" s="4">
        <f t="shared" si="98"/>
        <v>4.4038850667745537E-2</v>
      </c>
      <c r="AL146" s="4">
        <f t="shared" si="99"/>
        <v>1.5561522976184404E-2</v>
      </c>
    </row>
    <row r="147" spans="1:38" ht="12.75" customHeight="1" x14ac:dyDescent="0.2">
      <c r="A147" s="3" t="s">
        <v>261</v>
      </c>
      <c r="B147" s="11" t="s">
        <v>88</v>
      </c>
      <c r="D147">
        <v>3234</v>
      </c>
      <c r="E147" s="1">
        <v>38991</v>
      </c>
      <c r="F147">
        <v>2705</v>
      </c>
      <c r="G147" s="2">
        <v>0.24</v>
      </c>
      <c r="H147" s="2">
        <f t="shared" si="85"/>
        <v>0.16357452071737785</v>
      </c>
      <c r="I147" s="2">
        <f>(D147-(F147/1.163))/D147</f>
        <v>0.28080354317917272</v>
      </c>
      <c r="J147">
        <f t="shared" si="94"/>
        <v>2380.4</v>
      </c>
      <c r="K147" s="2">
        <f t="shared" si="86"/>
        <v>0.2639455782312925</v>
      </c>
      <c r="L147" s="2">
        <f>(D147-(J147/1.163))/D147</f>
        <v>0.36710711799767198</v>
      </c>
      <c r="M147">
        <v>2647</v>
      </c>
      <c r="N147" s="2">
        <v>0.27300000000000002</v>
      </c>
      <c r="O147" s="2">
        <f t="shared" si="87"/>
        <v>0.18150896722325294</v>
      </c>
      <c r="P147" s="2">
        <f>(D147-(M147/1.158))/D147</f>
        <v>0.29318563663493347</v>
      </c>
      <c r="Q147">
        <f t="shared" si="84"/>
        <v>2285.6844999999998</v>
      </c>
      <c r="R147" s="2">
        <f t="shared" si="88"/>
        <v>0.29323299319727897</v>
      </c>
      <c r="S147" s="2">
        <f>(D147-(Q147/1.158))/D147</f>
        <v>0.38966579723426503</v>
      </c>
      <c r="T147" s="2">
        <f t="shared" si="89"/>
        <v>-2.9287414965986469E-2</v>
      </c>
      <c r="U147">
        <v>2687</v>
      </c>
      <c r="V147" s="4">
        <v>0.254</v>
      </c>
      <c r="W147" s="2">
        <f t="shared" si="90"/>
        <v>0.16914038342609772</v>
      </c>
      <c r="X147" s="2">
        <f>(D147-(U147/1.148))/D147</f>
        <v>0.27625468939555542</v>
      </c>
      <c r="Y147">
        <f t="shared" si="95"/>
        <v>2345.7510000000002</v>
      </c>
      <c r="Z147" s="2">
        <f t="shared" si="91"/>
        <v>0.27465955473098325</v>
      </c>
      <c r="AA147" s="2">
        <f>(D147-(Y147/1.148))/D147</f>
        <v>0.36817034384231984</v>
      </c>
      <c r="AB147" s="2">
        <f t="shared" si="96"/>
        <v>1.8573438466295722E-2</v>
      </c>
      <c r="AC147">
        <v>2875</v>
      </c>
      <c r="AD147" s="2">
        <v>0.157</v>
      </c>
      <c r="AE147" s="2">
        <f t="shared" si="92"/>
        <v>0.11100803957946816</v>
      </c>
      <c r="AF147" s="2">
        <f>(D147-(AC147/1.147))/D147</f>
        <v>0.2249416212549854</v>
      </c>
      <c r="AG147">
        <f t="shared" si="100"/>
        <v>2649.3125</v>
      </c>
      <c r="AH147" s="2">
        <f t="shared" si="93"/>
        <v>0.18079390847247989</v>
      </c>
      <c r="AI147" s="2">
        <f>(D147-(AG147/1.17))/D147</f>
        <v>0.29982385339528195</v>
      </c>
      <c r="AJ147" s="4">
        <f t="shared" si="97"/>
        <v>0.11296945891446815</v>
      </c>
      <c r="AK147" s="4">
        <f t="shared" si="98"/>
        <v>0.15908932313274227</v>
      </c>
      <c r="AL147" s="4">
        <f t="shared" si="99"/>
        <v>0.12940908902948345</v>
      </c>
    </row>
    <row r="148" spans="1:38" ht="12.75" customHeight="1" x14ac:dyDescent="0.2">
      <c r="A148" s="3" t="s">
        <v>261</v>
      </c>
      <c r="B148" s="11" t="s">
        <v>89</v>
      </c>
      <c r="D148">
        <v>4016</v>
      </c>
      <c r="E148" s="1">
        <v>38991</v>
      </c>
      <c r="F148">
        <v>1638</v>
      </c>
      <c r="G148" s="2">
        <v>0.14699999999999999</v>
      </c>
      <c r="H148" s="2">
        <f t="shared" si="85"/>
        <v>0.59213147410358569</v>
      </c>
      <c r="I148" s="2">
        <f>(D148-(F148/1.163))/D148</f>
        <v>0.64929619441408915</v>
      </c>
      <c r="J148">
        <f t="shared" si="94"/>
        <v>1517.607</v>
      </c>
      <c r="K148" s="2">
        <f t="shared" si="86"/>
        <v>0.62210981075697214</v>
      </c>
      <c r="L148" s="2">
        <f>(D148-(J148/1.163))/D148</f>
        <v>0.67507292412465358</v>
      </c>
      <c r="M148">
        <v>1586</v>
      </c>
      <c r="N148" s="2">
        <v>0.16500000000000001</v>
      </c>
      <c r="O148" s="2">
        <f t="shared" si="87"/>
        <v>0.60507968127490042</v>
      </c>
      <c r="P148" s="2">
        <f>(D148-(M148/1.158))/D148</f>
        <v>0.65896345533238365</v>
      </c>
      <c r="Q148">
        <f t="shared" si="84"/>
        <v>1455.155</v>
      </c>
      <c r="R148" s="2">
        <f t="shared" si="88"/>
        <v>0.63766060756972121</v>
      </c>
      <c r="S148" s="2">
        <f>(D148-(Q148/1.158))/D148</f>
        <v>0.68709897026746214</v>
      </c>
      <c r="T148" s="2">
        <f t="shared" si="89"/>
        <v>-1.5550796812749068E-2</v>
      </c>
      <c r="U148">
        <v>1588</v>
      </c>
      <c r="V148" s="4">
        <v>0.22600000000000001</v>
      </c>
      <c r="W148" s="2">
        <f t="shared" si="90"/>
        <v>0.60458167330677293</v>
      </c>
      <c r="X148" s="2">
        <f>(D148-(U148/1.148))/D148</f>
        <v>0.65555894887349553</v>
      </c>
      <c r="Y148">
        <f t="shared" si="95"/>
        <v>1408.556</v>
      </c>
      <c r="Z148" s="2">
        <f t="shared" si="91"/>
        <v>0.64926394422310751</v>
      </c>
      <c r="AA148" s="2">
        <f>(D148-(Y148/1.148))/D148</f>
        <v>0.69448078765079058</v>
      </c>
      <c r="AB148" s="2">
        <f t="shared" si="96"/>
        <v>-1.1603336653386309E-2</v>
      </c>
      <c r="AC148">
        <v>1674</v>
      </c>
      <c r="AD148" s="2">
        <v>0.192</v>
      </c>
      <c r="AE148" s="2">
        <f t="shared" si="92"/>
        <v>0.58316733067729087</v>
      </c>
      <c r="AF148" s="2">
        <f>(D148-(AC148/1.147))/D148</f>
        <v>0.63658878001507491</v>
      </c>
      <c r="AG148">
        <f t="shared" si="100"/>
        <v>1513.296</v>
      </c>
      <c r="AH148" s="2">
        <f t="shared" si="93"/>
        <v>0.62318326693227089</v>
      </c>
      <c r="AI148" s="2">
        <f>(D148-(AG148/1.17))/D148</f>
        <v>0.67793441618142802</v>
      </c>
      <c r="AJ148" s="4">
        <f t="shared" si="97"/>
        <v>-2.8406563754646446E-3</v>
      </c>
      <c r="AK148" s="4">
        <f t="shared" si="98"/>
        <v>3.9955193776608333E-2</v>
      </c>
      <c r="AL148" s="4">
        <f t="shared" si="99"/>
        <v>7.4359840858297346E-2</v>
      </c>
    </row>
    <row r="149" spans="1:38" ht="12.75" customHeight="1" x14ac:dyDescent="0.2">
      <c r="A149" s="3" t="s">
        <v>261</v>
      </c>
      <c r="B149" s="11" t="s">
        <v>90</v>
      </c>
      <c r="D149">
        <v>3423</v>
      </c>
      <c r="E149" s="1">
        <v>38991</v>
      </c>
      <c r="F149">
        <v>2857</v>
      </c>
      <c r="G149" s="2">
        <v>0.26800000000000002</v>
      </c>
      <c r="H149" s="2">
        <f t="shared" si="85"/>
        <v>0.16535203038270524</v>
      </c>
      <c r="I149" s="2">
        <f>(D149-(F149/1.163))/D149</f>
        <v>0.28233192638237775</v>
      </c>
      <c r="J149">
        <f t="shared" si="94"/>
        <v>2474.1619999999998</v>
      </c>
      <c r="K149" s="2">
        <f t="shared" si="86"/>
        <v>0.27719485831142276</v>
      </c>
      <c r="L149" s="2">
        <f>(D149-(J149/1.163))/D149</f>
        <v>0.3784994482471391</v>
      </c>
      <c r="M149">
        <v>3138</v>
      </c>
      <c r="N149" s="2">
        <v>0.247</v>
      </c>
      <c r="O149" s="2">
        <f t="shared" si="87"/>
        <v>8.3260297984224366E-2</v>
      </c>
      <c r="P149" s="2">
        <f>(D149-(M149/1.158))/D149</f>
        <v>0.20834222623853568</v>
      </c>
      <c r="Q149">
        <f t="shared" si="84"/>
        <v>2750.4570000000003</v>
      </c>
      <c r="R149" s="2">
        <f t="shared" si="88"/>
        <v>0.19647765118317256</v>
      </c>
      <c r="S149" s="2">
        <f>(D149-(Q149/1.158))/D149</f>
        <v>0.30611196129807638</v>
      </c>
      <c r="T149" s="2">
        <f t="shared" si="89"/>
        <v>8.0717207128250201E-2</v>
      </c>
      <c r="U149">
        <v>3236</v>
      </c>
      <c r="V149" s="4">
        <v>0.13900000000000001</v>
      </c>
      <c r="W149" s="2">
        <f t="shared" si="90"/>
        <v>5.4630441133508616E-2</v>
      </c>
      <c r="X149" s="2">
        <f>(D149-(U149/1.148))/D149</f>
        <v>0.17650735290375313</v>
      </c>
      <c r="Y149">
        <f t="shared" si="95"/>
        <v>3011.098</v>
      </c>
      <c r="Z149" s="2">
        <f t="shared" si="91"/>
        <v>0.12033362547472978</v>
      </c>
      <c r="AA149" s="2">
        <f>(D149-(Y149/1.148))/D149</f>
        <v>0.23374009187694222</v>
      </c>
      <c r="AB149" s="2">
        <f t="shared" si="96"/>
        <v>7.6144025708442781E-2</v>
      </c>
      <c r="AC149">
        <v>3652</v>
      </c>
      <c r="AD149" s="2">
        <v>0.28899999999999998</v>
      </c>
      <c r="AE149" s="2">
        <f t="shared" si="92"/>
        <v>-6.690037978381537E-2</v>
      </c>
      <c r="AF149" s="2">
        <f>(D149-(AC149/1.147))/D149</f>
        <v>6.9834019368949174E-2</v>
      </c>
      <c r="AG149">
        <f t="shared" si="100"/>
        <v>3124.2860000000001</v>
      </c>
      <c r="AH149" s="2">
        <f t="shared" si="93"/>
        <v>8.7266725094945943E-2</v>
      </c>
      <c r="AI149" s="2">
        <f>(D149-(AG149/1.17))/D149</f>
        <v>0.21988608982474006</v>
      </c>
      <c r="AJ149" s="4">
        <f t="shared" si="97"/>
        <v>0.26276533226199428</v>
      </c>
      <c r="AK149" s="4">
        <f t="shared" si="98"/>
        <v>0.13591523154152182</v>
      </c>
      <c r="AL149" s="4">
        <f t="shared" si="99"/>
        <v>3.7590274378316559E-2</v>
      </c>
    </row>
    <row r="150" spans="1:38" ht="12.75" customHeight="1" x14ac:dyDescent="0.2">
      <c r="A150" s="3" t="s">
        <v>261</v>
      </c>
      <c r="B150" s="11" t="s">
        <v>91</v>
      </c>
      <c r="D150">
        <v>2122</v>
      </c>
      <c r="E150" s="1">
        <v>38961</v>
      </c>
      <c r="F150">
        <v>1303</v>
      </c>
      <c r="G150" s="2">
        <v>0.221</v>
      </c>
      <c r="H150" s="2">
        <f t="shared" si="85"/>
        <v>0.38595664467483504</v>
      </c>
      <c r="I150" s="2">
        <f>(D150-(F150/1.161))/D150</f>
        <v>0.47110822108082256</v>
      </c>
      <c r="J150">
        <f t="shared" si="94"/>
        <v>1159.0184999999999</v>
      </c>
      <c r="K150" s="2">
        <f t="shared" si="86"/>
        <v>0.45380843543826582</v>
      </c>
      <c r="L150" s="2">
        <f>(D150-(J150/1.161))/D150</f>
        <v>0.52955076265139167</v>
      </c>
      <c r="M150">
        <v>1232</v>
      </c>
      <c r="N150" s="2">
        <v>0.14099999999999999</v>
      </c>
      <c r="O150" s="2">
        <f t="shared" si="87"/>
        <v>0.41941564561734213</v>
      </c>
      <c r="P150" s="2">
        <f>((D150-(J150/1.156))/D150)</f>
        <v>0.52751594761095655</v>
      </c>
      <c r="Q150">
        <f t="shared" si="84"/>
        <v>1145.144</v>
      </c>
      <c r="R150" s="2">
        <f t="shared" si="88"/>
        <v>0.46034684260131953</v>
      </c>
      <c r="S150" s="2">
        <f>(D150-(Q150/1.156))/D150</f>
        <v>0.53317200917069163</v>
      </c>
      <c r="T150" s="2">
        <f t="shared" si="89"/>
        <v>-6.5384071630537055E-3</v>
      </c>
      <c r="U150">
        <v>1233</v>
      </c>
      <c r="V150" s="4">
        <v>0.123</v>
      </c>
      <c r="W150" s="2">
        <f t="shared" si="90"/>
        <v>0.4189443920829406</v>
      </c>
      <c r="X150" s="2">
        <f>(D150-(U150/1.153))/D150</f>
        <v>0.49604890900515231</v>
      </c>
      <c r="Y150">
        <f t="shared" si="95"/>
        <v>1157.1704999999999</v>
      </c>
      <c r="Z150" s="2">
        <f t="shared" si="91"/>
        <v>0.45467931196983979</v>
      </c>
      <c r="AA150" s="2">
        <f>(D150-(Y150/1.153))/D150</f>
        <v>0.52704190110133542</v>
      </c>
      <c r="AB150" s="2">
        <f t="shared" si="96"/>
        <v>5.6675306314797336E-3</v>
      </c>
      <c r="AC150">
        <v>1192</v>
      </c>
      <c r="AD150" s="2">
        <v>0.113</v>
      </c>
      <c r="AE150" s="2">
        <f t="shared" si="92"/>
        <v>0.43826578699340246</v>
      </c>
      <c r="AF150" s="2">
        <f>(D150-(AC150/1.163))/D150</f>
        <v>0.51699551762115437</v>
      </c>
      <c r="AG150">
        <f t="shared" si="100"/>
        <v>1124.652</v>
      </c>
      <c r="AH150" s="2">
        <f t="shared" si="93"/>
        <v>0.4700037700282752</v>
      </c>
      <c r="AI150" s="2">
        <f>(D150-(AG150/1.151))/D150</f>
        <v>0.53953411818268915</v>
      </c>
      <c r="AJ150" s="4">
        <f t="shared" si="97"/>
        <v>-2.9651381751024504E-2</v>
      </c>
      <c r="AK150" s="4">
        <f t="shared" si="98"/>
        <v>-1.7894692719867496E-2</v>
      </c>
      <c r="AL150" s="4">
        <f t="shared" si="99"/>
        <v>-2.8101736088156359E-2</v>
      </c>
    </row>
    <row r="151" spans="1:38" ht="12.75" customHeight="1" x14ac:dyDescent="0.2">
      <c r="A151" s="3" t="s">
        <v>261</v>
      </c>
      <c r="B151" s="11" t="s">
        <v>92</v>
      </c>
      <c r="D151">
        <v>2674</v>
      </c>
      <c r="E151" s="1">
        <v>38991</v>
      </c>
      <c r="F151">
        <v>1784</v>
      </c>
      <c r="G151" s="2">
        <v>0.42899999999999999</v>
      </c>
      <c r="H151" s="2">
        <f t="shared" si="85"/>
        <v>0.33283470456245323</v>
      </c>
      <c r="I151" s="2">
        <f>(D151-(F151/1.163))/D151</f>
        <v>0.42634110452489532</v>
      </c>
      <c r="J151">
        <f t="shared" si="94"/>
        <v>1401.3319999999999</v>
      </c>
      <c r="K151" s="2">
        <f t="shared" si="86"/>
        <v>0.47594166043380709</v>
      </c>
      <c r="L151" s="2">
        <f>(D151-(J151/1.163))/D151</f>
        <v>0.54939093760430535</v>
      </c>
      <c r="M151">
        <v>1782</v>
      </c>
      <c r="N151" s="2">
        <v>0.30099999999999999</v>
      </c>
      <c r="O151" s="2">
        <f t="shared" si="87"/>
        <v>0.33358264771877338</v>
      </c>
      <c r="P151" s="2">
        <f>(D151-(M151/1.158))/D151</f>
        <v>0.42451005847907886</v>
      </c>
      <c r="Q151">
        <f t="shared" si="84"/>
        <v>1513.809</v>
      </c>
      <c r="R151" s="2">
        <f t="shared" si="88"/>
        <v>0.433878459237098</v>
      </c>
      <c r="S151" s="2">
        <f>(D151-(Q151/1.158))/D151</f>
        <v>0.51112129467797751</v>
      </c>
      <c r="T151" s="2">
        <f t="shared" si="89"/>
        <v>4.2063201196709088E-2</v>
      </c>
      <c r="U151">
        <v>1753</v>
      </c>
      <c r="V151" s="4">
        <v>0.17599999999999999</v>
      </c>
      <c r="W151" s="2">
        <f t="shared" si="90"/>
        <v>0.34442782348541512</v>
      </c>
      <c r="X151" s="2">
        <f>(D151-(U151/1.148))/D151</f>
        <v>0.4289440971127309</v>
      </c>
      <c r="Y151">
        <f t="shared" si="95"/>
        <v>1598.7360000000001</v>
      </c>
      <c r="Z151" s="2">
        <f t="shared" si="91"/>
        <v>0.40211817501869856</v>
      </c>
      <c r="AA151" s="2">
        <f>(D151-(Y151/1.148))/D151</f>
        <v>0.47919701656681052</v>
      </c>
      <c r="AB151" s="2">
        <f t="shared" si="96"/>
        <v>3.1760284218399437E-2</v>
      </c>
      <c r="AC151">
        <v>1860</v>
      </c>
      <c r="AD151" s="2">
        <v>6.7000000000000004E-2</v>
      </c>
      <c r="AE151" s="2">
        <f t="shared" si="92"/>
        <v>0.30441286462228873</v>
      </c>
      <c r="AF151" s="2">
        <f>(D151-(AC151/1.147))/D151</f>
        <v>0.39355960298368675</v>
      </c>
      <c r="AG151">
        <f t="shared" si="100"/>
        <v>1797.69</v>
      </c>
      <c r="AH151" s="2">
        <f t="shared" si="93"/>
        <v>0.32771503365744203</v>
      </c>
      <c r="AI151" s="2">
        <f>(D151-(AG151/1.17))/D151</f>
        <v>0.42539746466448031</v>
      </c>
      <c r="AJ151" s="4">
        <f t="shared" si="97"/>
        <v>0.28284375151641467</v>
      </c>
      <c r="AK151" s="4">
        <f t="shared" si="98"/>
        <v>0.18752762072361842</v>
      </c>
      <c r="AL151" s="4">
        <f t="shared" si="99"/>
        <v>0.12444456120335072</v>
      </c>
    </row>
    <row r="152" spans="1:38" ht="12.75" customHeight="1" x14ac:dyDescent="0.2">
      <c r="A152" s="3" t="s">
        <v>261</v>
      </c>
      <c r="B152" s="11" t="s">
        <v>93</v>
      </c>
      <c r="D152">
        <v>2103</v>
      </c>
      <c r="E152" s="1">
        <v>38991</v>
      </c>
      <c r="F152">
        <v>1290</v>
      </c>
      <c r="G152" s="2">
        <v>0.23899999999999999</v>
      </c>
      <c r="H152" s="2">
        <f t="shared" si="85"/>
        <v>0.38659058487874465</v>
      </c>
      <c r="I152" s="2">
        <f>(D152-(F152/1.163))/D152</f>
        <v>0.47256284168421731</v>
      </c>
      <c r="J152">
        <f t="shared" si="94"/>
        <v>1135.845</v>
      </c>
      <c r="K152" s="2">
        <f t="shared" si="86"/>
        <v>0.45989300998573462</v>
      </c>
      <c r="L152" s="2">
        <f>(D152-(J152/1.163))/D152</f>
        <v>0.53559158210295321</v>
      </c>
      <c r="M152">
        <v>1315</v>
      </c>
      <c r="N152" s="2">
        <v>0.161</v>
      </c>
      <c r="O152" s="2">
        <f t="shared" si="87"/>
        <v>0.3747028055159296</v>
      </c>
      <c r="P152" s="2">
        <f>(D152-(M152/1.158))/D152</f>
        <v>0.46001969388249531</v>
      </c>
      <c r="Q152">
        <f t="shared" si="84"/>
        <v>1209.1424999999999</v>
      </c>
      <c r="R152" s="2">
        <f t="shared" si="88"/>
        <v>0.42503922967189733</v>
      </c>
      <c r="S152" s="2">
        <f>(D152-(Q152/1.158))/D152</f>
        <v>0.50348810852495451</v>
      </c>
      <c r="T152" s="2">
        <f t="shared" si="89"/>
        <v>3.485378031383729E-2</v>
      </c>
      <c r="U152">
        <v>1196</v>
      </c>
      <c r="V152" s="4">
        <v>0.189</v>
      </c>
      <c r="W152" s="2">
        <f t="shared" si="90"/>
        <v>0.43128863528292916</v>
      </c>
      <c r="X152" s="2">
        <f>(D152-(U152/1.148))/D152</f>
        <v>0.50460682515934596</v>
      </c>
      <c r="Y152">
        <f t="shared" si="95"/>
        <v>1082.9780000000001</v>
      </c>
      <c r="Z152" s="2">
        <f t="shared" si="91"/>
        <v>0.4850318592486923</v>
      </c>
      <c r="AA152" s="2">
        <f>(D152-(Y152/1.148))/D152</f>
        <v>0.55142148018178772</v>
      </c>
      <c r="AB152" s="2">
        <f t="shared" si="96"/>
        <v>-5.9992629576794965E-2</v>
      </c>
      <c r="AC152">
        <v>1231</v>
      </c>
      <c r="AD152" s="2">
        <v>0.28899999999999998</v>
      </c>
      <c r="AE152" s="2">
        <f t="shared" si="92"/>
        <v>0.41464574417498812</v>
      </c>
      <c r="AF152" s="2">
        <f>(D152-(AC152/1.147))/D152</f>
        <v>0.48966499056232621</v>
      </c>
      <c r="AG152">
        <f t="shared" si="100"/>
        <v>1053.1205</v>
      </c>
      <c r="AH152" s="2">
        <f t="shared" si="93"/>
        <v>0.49922943414170234</v>
      </c>
      <c r="AI152" s="2">
        <f>(D152-(AG152/1.17))/D152</f>
        <v>0.57199096935188232</v>
      </c>
      <c r="AJ152" s="4">
        <f t="shared" si="97"/>
        <v>-7.2830799977109645E-2</v>
      </c>
      <c r="AK152" s="4">
        <f t="shared" si="98"/>
        <v>-0.12903524605247094</v>
      </c>
      <c r="AL152" s="4">
        <f t="shared" si="99"/>
        <v>-2.7569812129147598E-2</v>
      </c>
    </row>
    <row r="153" spans="1:38" ht="12.75" customHeight="1" x14ac:dyDescent="0.2">
      <c r="A153" s="3" t="s">
        <v>261</v>
      </c>
      <c r="B153" s="11" t="s">
        <v>94</v>
      </c>
      <c r="D153">
        <v>2604</v>
      </c>
      <c r="E153" s="1">
        <v>38991</v>
      </c>
      <c r="F153">
        <v>1834</v>
      </c>
      <c r="G153" s="2">
        <v>0.23899999999999999</v>
      </c>
      <c r="H153" s="2">
        <f t="shared" si="85"/>
        <v>0.29569892473118281</v>
      </c>
      <c r="I153" s="2">
        <f>(D153-(F153/1.163))/D153</f>
        <v>0.39441008145415546</v>
      </c>
      <c r="J153">
        <f t="shared" si="94"/>
        <v>1614.8370000000002</v>
      </c>
      <c r="K153" s="2">
        <f t="shared" si="86"/>
        <v>0.37986290322580635</v>
      </c>
      <c r="L153" s="2">
        <f>(D153-(J153/1.163))/D153</f>
        <v>0.46677807672038385</v>
      </c>
      <c r="M153">
        <v>1734</v>
      </c>
      <c r="N153" s="2">
        <v>0.23499999999999999</v>
      </c>
      <c r="O153" s="2">
        <f t="shared" si="87"/>
        <v>0.33410138248847926</v>
      </c>
      <c r="P153" s="2">
        <f>(D153-(M153/1.158))/D153</f>
        <v>0.42495801596587152</v>
      </c>
      <c r="Q153">
        <f t="shared" si="84"/>
        <v>1530.2550000000001</v>
      </c>
      <c r="R153" s="2">
        <f t="shared" si="88"/>
        <v>0.41234447004608293</v>
      </c>
      <c r="S153" s="2">
        <f>(D153-(Q153/1.158))/D153</f>
        <v>0.49252544908988155</v>
      </c>
      <c r="T153" s="2">
        <f t="shared" si="89"/>
        <v>-3.2481566820276586E-2</v>
      </c>
      <c r="U153">
        <v>1781</v>
      </c>
      <c r="V153" s="4">
        <v>9.5000000000000001E-2</v>
      </c>
      <c r="W153" s="2">
        <f t="shared" si="90"/>
        <v>0.3160522273425499</v>
      </c>
      <c r="X153" s="2">
        <f>(D153-(U153/1.148))/D153</f>
        <v>0.40422667886981695</v>
      </c>
      <c r="Y153">
        <f t="shared" si="95"/>
        <v>1696.4024999999999</v>
      </c>
      <c r="Z153" s="2">
        <f t="shared" si="91"/>
        <v>0.34853974654377884</v>
      </c>
      <c r="AA153" s="2">
        <f>(D153-(Y153/1.148))/D153</f>
        <v>0.43252591162350068</v>
      </c>
      <c r="AB153" s="2">
        <f t="shared" si="96"/>
        <v>6.3804723502304095E-2</v>
      </c>
      <c r="AC153">
        <v>1884</v>
      </c>
      <c r="AD153" s="2">
        <v>0.16800000000000001</v>
      </c>
      <c r="AE153" s="2">
        <f t="shared" si="92"/>
        <v>0.27649769585253459</v>
      </c>
      <c r="AF153" s="2">
        <f>(D153-(AC153/1.147))/D153</f>
        <v>0.36922205392548785</v>
      </c>
      <c r="AG153">
        <f t="shared" si="100"/>
        <v>1725.7440000000001</v>
      </c>
      <c r="AH153" s="2">
        <f t="shared" si="93"/>
        <v>0.33727188940092162</v>
      </c>
      <c r="AI153" s="2">
        <f>(D153-(AG153/1.17))/D153</f>
        <v>0.43356571743668504</v>
      </c>
      <c r="AJ153" s="4">
        <f t="shared" si="97"/>
        <v>6.8679996804630758E-2</v>
      </c>
      <c r="AK153" s="4">
        <f t="shared" si="98"/>
        <v>0.12774929668584653</v>
      </c>
      <c r="AL153" s="4">
        <f t="shared" si="99"/>
        <v>1.7296307922205992E-2</v>
      </c>
    </row>
    <row r="154" spans="1:38" ht="12.75" customHeight="1" x14ac:dyDescent="0.2">
      <c r="A154" s="3" t="s">
        <v>261</v>
      </c>
      <c r="B154" s="11" t="s">
        <v>43</v>
      </c>
      <c r="D154">
        <v>2689</v>
      </c>
      <c r="E154" s="1">
        <v>38961</v>
      </c>
      <c r="F154">
        <v>1857</v>
      </c>
      <c r="G154" s="2">
        <v>0.20599999999999999</v>
      </c>
      <c r="H154" s="2">
        <f t="shared" si="85"/>
        <v>0.30940870211974714</v>
      </c>
      <c r="I154" s="2">
        <f>(D154-(F154/1.161))/D154</f>
        <v>0.4051754540221767</v>
      </c>
      <c r="J154">
        <f t="shared" si="94"/>
        <v>1665.729</v>
      </c>
      <c r="K154" s="2">
        <f t="shared" si="86"/>
        <v>0.38053960580141316</v>
      </c>
      <c r="L154" s="2">
        <f>(D154-(J154/1.161))/D154</f>
        <v>0.46644238225789247</v>
      </c>
      <c r="M154">
        <v>1822</v>
      </c>
      <c r="N154" s="2">
        <v>0.247</v>
      </c>
      <c r="O154" s="2">
        <f t="shared" si="87"/>
        <v>0.32242469319449607</v>
      </c>
      <c r="P154" s="2">
        <f>((D154-(J154/1.156))/D154)</f>
        <v>0.46413460709464799</v>
      </c>
      <c r="Q154">
        <f t="shared" si="84"/>
        <v>1596.9830000000002</v>
      </c>
      <c r="R154" s="2">
        <f t="shared" si="88"/>
        <v>0.40610524358497574</v>
      </c>
      <c r="S154" s="2">
        <f>(D154-(Q154/1.156))/D154</f>
        <v>0.48625021071364682</v>
      </c>
      <c r="T154" s="2">
        <f t="shared" si="89"/>
        <v>-2.5565637783562578E-2</v>
      </c>
      <c r="U154">
        <v>1870</v>
      </c>
      <c r="V154" s="4">
        <v>0.224</v>
      </c>
      <c r="W154" s="2">
        <f t="shared" si="90"/>
        <v>0.30457419114912609</v>
      </c>
      <c r="X154" s="2">
        <f>(D154-(U154/1.153))/D154</f>
        <v>0.39685532623514835</v>
      </c>
      <c r="Y154">
        <f t="shared" si="95"/>
        <v>1660.56</v>
      </c>
      <c r="Z154" s="2">
        <f t="shared" si="91"/>
        <v>0.38246188174042395</v>
      </c>
      <c r="AA154" s="2">
        <f>(D154-(Y154/1.153))/D154</f>
        <v>0.46440752969681176</v>
      </c>
      <c r="AB154" s="2">
        <f t="shared" si="96"/>
        <v>2.3643361844551791E-2</v>
      </c>
      <c r="AC154">
        <v>1963</v>
      </c>
      <c r="AD154" s="2">
        <v>0.247</v>
      </c>
      <c r="AE154" s="2">
        <f t="shared" si="92"/>
        <v>0.26998884343622165</v>
      </c>
      <c r="AF154" s="2">
        <f>(D154-(AC154/1.163))/D154</f>
        <v>0.37230339074481661</v>
      </c>
      <c r="AG154">
        <f t="shared" si="100"/>
        <v>1720.5695000000001</v>
      </c>
      <c r="AH154" s="2">
        <f t="shared" si="93"/>
        <v>0.36014522127184823</v>
      </c>
      <c r="AI154" s="2">
        <f>(D154-(AG154/1.151))/D154</f>
        <v>0.44408794202593244</v>
      </c>
      <c r="AJ154" s="4">
        <f t="shared" si="97"/>
        <v>3.2922822379871076E-2</v>
      </c>
      <c r="AK154" s="4">
        <f t="shared" si="98"/>
        <v>7.738748627881431E-2</v>
      </c>
      <c r="AL154" s="4">
        <f t="shared" si="99"/>
        <v>3.6138110035168931E-2</v>
      </c>
    </row>
    <row r="155" spans="1:38" ht="12.75" customHeight="1" x14ac:dyDescent="0.2">
      <c r="A155" t="s">
        <v>53</v>
      </c>
      <c r="D155">
        <v>2226</v>
      </c>
      <c r="E155" s="1">
        <v>39052</v>
      </c>
      <c r="F155">
        <v>1252</v>
      </c>
      <c r="G155" s="2">
        <v>0.223</v>
      </c>
      <c r="H155" s="2">
        <f t="shared" si="85"/>
        <v>0.43755615453728663</v>
      </c>
      <c r="I155" s="2">
        <f>(D155-(F155/1.156))/D155</f>
        <v>0.51345688108761811</v>
      </c>
      <c r="J155">
        <f t="shared" si="94"/>
        <v>1112.402</v>
      </c>
      <c r="K155" s="2">
        <f t="shared" si="86"/>
        <v>0.5002686433063791</v>
      </c>
      <c r="L155" s="2">
        <f>(D155-(J155/1.156))/D155</f>
        <v>0.56770643884634864</v>
      </c>
      <c r="M155">
        <v>1153</v>
      </c>
      <c r="N155" s="2">
        <v>0.20699999999999999</v>
      </c>
      <c r="O155" s="2">
        <f t="shared" si="87"/>
        <v>0.48203054806828394</v>
      </c>
      <c r="P155" s="2">
        <f>(D155-(M155/1.15))/D155</f>
        <v>0.54959178092894245</v>
      </c>
      <c r="Q155">
        <f t="shared" si="84"/>
        <v>1033.6644999999999</v>
      </c>
      <c r="R155" s="2">
        <f t="shared" si="88"/>
        <v>0.53564038634321665</v>
      </c>
      <c r="S155" s="2">
        <f>(D155-(Q155/1.15))/D155</f>
        <v>0.59620903160279692</v>
      </c>
      <c r="T155" s="2">
        <f t="shared" si="89"/>
        <v>-3.5371743036837544E-2</v>
      </c>
      <c r="U155">
        <v>1119</v>
      </c>
      <c r="V155" s="4">
        <v>0.25900000000000001</v>
      </c>
      <c r="W155" s="2">
        <f t="shared" si="90"/>
        <v>0.4973045822102426</v>
      </c>
      <c r="X155" s="2">
        <f>(D155-(U155/1.142))/D155</f>
        <v>0.55981136795993214</v>
      </c>
      <c r="Y155">
        <f t="shared" si="95"/>
        <v>974.08950000000004</v>
      </c>
      <c r="Z155" s="2">
        <f t="shared" si="91"/>
        <v>0.56240363881401612</v>
      </c>
      <c r="AA155" s="2">
        <f>(D155-(Y155/1.142))/D155</f>
        <v>0.61681579580912105</v>
      </c>
      <c r="AB155" s="2">
        <f t="shared" si="96"/>
        <v>-2.676325247079947E-2</v>
      </c>
      <c r="AC155">
        <v>1127</v>
      </c>
      <c r="AD155" s="2">
        <v>0.26500000000000001</v>
      </c>
      <c r="AE155" s="2">
        <f t="shared" si="92"/>
        <v>0.49371069182389937</v>
      </c>
      <c r="AF155" s="2">
        <f>((D155-(AC155/1.141))/D155)</f>
        <v>0.55627580352664274</v>
      </c>
      <c r="AG155">
        <f t="shared" si="100"/>
        <v>977.6724999999999</v>
      </c>
      <c r="AH155" s="2">
        <f t="shared" si="93"/>
        <v>0.56079402515723276</v>
      </c>
      <c r="AI155" s="2">
        <f>(D155-(AG155/1.141))/D155</f>
        <v>0.61506925955936265</v>
      </c>
      <c r="AJ155" s="4">
        <f t="shared" si="97"/>
        <v>-0.12111583761985345</v>
      </c>
      <c r="AK155" s="4">
        <f t="shared" si="98"/>
        <v>-5.4168446338245996E-2</v>
      </c>
      <c r="AL155" s="4">
        <f t="shared" si="99"/>
        <v>3.6783067674990419E-3</v>
      </c>
    </row>
    <row r="156" spans="1:38" ht="12.75" customHeight="1" x14ac:dyDescent="0.2">
      <c r="A156" t="s">
        <v>53</v>
      </c>
      <c r="B156" s="11" t="s">
        <v>53</v>
      </c>
      <c r="D156">
        <v>2389</v>
      </c>
      <c r="E156" s="1">
        <v>39052</v>
      </c>
      <c r="F156">
        <v>1562</v>
      </c>
      <c r="G156" s="2">
        <v>0.23899999999999999</v>
      </c>
      <c r="H156" s="2">
        <f t="shared" si="85"/>
        <v>0.34616994558392633</v>
      </c>
      <c r="I156" s="2">
        <f>(D156-(F156/1.156))/D156</f>
        <v>0.43440306711412308</v>
      </c>
      <c r="J156">
        <f t="shared" si="94"/>
        <v>1375.3410000000001</v>
      </c>
      <c r="K156" s="2">
        <f t="shared" si="86"/>
        <v>0.42430263708664706</v>
      </c>
      <c r="L156" s="2">
        <f>(D156-(J156/1.156))/D156</f>
        <v>0.50199190059398535</v>
      </c>
      <c r="M156">
        <v>1408</v>
      </c>
      <c r="N156" s="2">
        <v>0.221</v>
      </c>
      <c r="O156" s="2">
        <f t="shared" si="87"/>
        <v>0.4106320636249477</v>
      </c>
      <c r="P156" s="2">
        <f>(D156-(M156/1.15))/D156</f>
        <v>0.48750614228256312</v>
      </c>
      <c r="Q156">
        <f t="shared" si="84"/>
        <v>1252.4159999999999</v>
      </c>
      <c r="R156" s="2">
        <f t="shared" si="88"/>
        <v>0.47575722059439096</v>
      </c>
      <c r="S156" s="2">
        <f>(D156-(Q156/1.15))/D156</f>
        <v>0.54413671356033988</v>
      </c>
      <c r="T156" s="2">
        <f t="shared" si="89"/>
        <v>-5.1454583507743901E-2</v>
      </c>
      <c r="U156">
        <v>1380</v>
      </c>
      <c r="V156" s="4">
        <v>0.245</v>
      </c>
      <c r="W156" s="2">
        <f t="shared" si="90"/>
        <v>0.42235244872331518</v>
      </c>
      <c r="X156" s="2">
        <f>(D156-(U156/1.142))/D156</f>
        <v>0.49417902690307808</v>
      </c>
      <c r="Y156">
        <f t="shared" si="95"/>
        <v>1210.9499999999998</v>
      </c>
      <c r="Z156" s="2">
        <f t="shared" si="91"/>
        <v>0.49311427375470918</v>
      </c>
      <c r="AA156" s="2">
        <f>(D156-(Y156/1.142))/D156</f>
        <v>0.55614209610745113</v>
      </c>
      <c r="AB156" s="2">
        <f t="shared" si="96"/>
        <v>-1.7357053160318214E-2</v>
      </c>
      <c r="AC156">
        <v>1353</v>
      </c>
      <c r="AD156" s="2">
        <v>0.2</v>
      </c>
      <c r="AE156" s="2">
        <f t="shared" si="92"/>
        <v>0.43365424863959817</v>
      </c>
      <c r="AF156" s="2">
        <f>((D156-(AC156/1.141))/D156)</f>
        <v>0.50364088399614215</v>
      </c>
      <c r="AG156">
        <f t="shared" si="100"/>
        <v>1217.7</v>
      </c>
      <c r="AH156" s="2">
        <f t="shared" si="93"/>
        <v>0.49028882377563832</v>
      </c>
      <c r="AI156" s="2">
        <f>(D156-(AG156/1.141))/D156</f>
        <v>0.55327679559652787</v>
      </c>
      <c r="AJ156" s="4">
        <f t="shared" si="97"/>
        <v>-0.11461957434556236</v>
      </c>
      <c r="AK156" s="4">
        <f t="shared" si="98"/>
        <v>-2.7719224283305172E-2</v>
      </c>
      <c r="AL156" s="4">
        <f t="shared" si="99"/>
        <v>5.574136008918853E-3</v>
      </c>
    </row>
    <row r="157" spans="1:38" ht="12.75" customHeight="1" x14ac:dyDescent="0.2">
      <c r="A157" t="s">
        <v>25</v>
      </c>
      <c r="D157">
        <v>2233</v>
      </c>
      <c r="E157" s="1">
        <v>38961</v>
      </c>
      <c r="F157">
        <v>1778</v>
      </c>
      <c r="G157" s="2">
        <v>0.24399999999999999</v>
      </c>
      <c r="H157" s="2">
        <f t="shared" ref="H157:H174" si="101">(D157-F157)/D157</f>
        <v>0.20376175548589343</v>
      </c>
      <c r="I157" s="2">
        <f>(D157-(F157/1.161))/D157</f>
        <v>0.3141789452936205</v>
      </c>
      <c r="J157">
        <f t="shared" si="94"/>
        <v>1561.0840000000001</v>
      </c>
      <c r="K157" s="2">
        <f t="shared" ref="K157:K174" si="102">(D157-J157)/D157</f>
        <v>0.30090282131661439</v>
      </c>
      <c r="L157" s="2">
        <f>(D157-(J157/1.161))/D157</f>
        <v>0.39784911396779882</v>
      </c>
      <c r="M157">
        <v>1635</v>
      </c>
      <c r="N157" s="2">
        <v>0.27</v>
      </c>
      <c r="O157" s="2">
        <f t="shared" ref="O157:O176" si="103">(D157-M157)/D157</f>
        <v>0.26780116435288848</v>
      </c>
      <c r="P157" s="2">
        <f>((D157-(J157/1.156))/D157)</f>
        <v>0.39524465511817847</v>
      </c>
      <c r="Q157">
        <f t="shared" si="84"/>
        <v>1414.2750000000001</v>
      </c>
      <c r="R157" s="2">
        <f t="shared" ref="R157:R176" si="104">(D157-Q157)/D157</f>
        <v>0.36664800716524848</v>
      </c>
      <c r="S157" s="2">
        <f>(D157-(Q157/1.156))/D157</f>
        <v>0.45211765325713532</v>
      </c>
      <c r="T157" s="2">
        <f t="shared" ref="T157:T174" si="105">-(R157-K157)</f>
        <v>-6.5745185848634091E-2</v>
      </c>
      <c r="U157">
        <v>1736</v>
      </c>
      <c r="V157" s="4">
        <v>0.193</v>
      </c>
      <c r="W157" s="2">
        <f t="shared" ref="W157:W179" si="106">(D157-U157)/D157</f>
        <v>0.2225705329153605</v>
      </c>
      <c r="X157" s="2">
        <f>(D157-(U157/1.153))/D157</f>
        <v>0.32573333297082441</v>
      </c>
      <c r="Y157">
        <f t="shared" si="95"/>
        <v>1568.4759999999999</v>
      </c>
      <c r="Z157" s="2">
        <f t="shared" ref="Z157:Z176" si="107">(D157-Y157)/D157</f>
        <v>0.29759247648902826</v>
      </c>
      <c r="AA157" s="2">
        <f>(D157-(Y157/1.153))/D157</f>
        <v>0.39080006633913988</v>
      </c>
      <c r="AB157" s="2">
        <f t="shared" si="96"/>
        <v>6.9055530676220223E-2</v>
      </c>
      <c r="AC157">
        <v>1682</v>
      </c>
      <c r="AD157" s="2">
        <v>0.217</v>
      </c>
      <c r="AE157" s="2">
        <f t="shared" ref="AE157:AE176" si="108">(D157-AC157)/D157</f>
        <v>0.24675324675324675</v>
      </c>
      <c r="AF157" s="2">
        <f>(D157-(AC157/1.163))/D157</f>
        <v>0.35232437382050458</v>
      </c>
      <c r="AG157">
        <f t="shared" si="100"/>
        <v>1499.5029999999999</v>
      </c>
      <c r="AH157" s="2">
        <f t="shared" ref="AH157:AH176" si="109">(D157-AG157)/D157</f>
        <v>0.32848051948051954</v>
      </c>
      <c r="AI157" s="2">
        <f>(D157-(AG157/1.151))/D157</f>
        <v>0.4165773409908945</v>
      </c>
      <c r="AJ157" s="4">
        <f t="shared" si="97"/>
        <v>-3.9447588983040197E-2</v>
      </c>
      <c r="AK157" s="4">
        <f t="shared" si="98"/>
        <v>6.0262678757667068E-2</v>
      </c>
      <c r="AL157" s="4">
        <f t="shared" si="99"/>
        <v>-4.3974533241184464E-2</v>
      </c>
    </row>
    <row r="158" spans="1:38" ht="12.75" customHeight="1" x14ac:dyDescent="0.2">
      <c r="A158" t="s">
        <v>25</v>
      </c>
      <c r="B158" s="11" t="s">
        <v>25</v>
      </c>
      <c r="D158">
        <v>2705</v>
      </c>
      <c r="E158" s="1">
        <v>38961</v>
      </c>
      <c r="F158">
        <v>2295</v>
      </c>
      <c r="G158" s="2">
        <v>0.222</v>
      </c>
      <c r="H158" s="2">
        <f t="shared" si="101"/>
        <v>0.15157116451016636</v>
      </c>
      <c r="I158" s="2">
        <f>(D158-(F158/1.161))/D158</f>
        <v>0.26922580922494949</v>
      </c>
      <c r="J158">
        <f t="shared" si="94"/>
        <v>2040.2550000000001</v>
      </c>
      <c r="K158" s="2">
        <f t="shared" si="102"/>
        <v>0.24574676524953784</v>
      </c>
      <c r="L158" s="2">
        <f>(D158-(J158/1.161))/D158</f>
        <v>0.35034174440098004</v>
      </c>
      <c r="M158">
        <v>2191</v>
      </c>
      <c r="N158" s="2">
        <v>0.29199999999999998</v>
      </c>
      <c r="O158" s="2">
        <f t="shared" si="103"/>
        <v>0.19001848428835491</v>
      </c>
      <c r="P158" s="2">
        <f>((D158-(J158/1.156))/D158)</f>
        <v>0.34753180384908111</v>
      </c>
      <c r="Q158">
        <f t="shared" si="84"/>
        <v>1871.114</v>
      </c>
      <c r="R158" s="2">
        <f t="shared" si="104"/>
        <v>0.30827578558225505</v>
      </c>
      <c r="S158" s="2">
        <f>(D158-(Q158/1.156))/D158</f>
        <v>0.40162265188776386</v>
      </c>
      <c r="T158" s="2">
        <f t="shared" si="105"/>
        <v>-6.2529020332717206E-2</v>
      </c>
      <c r="U158">
        <v>2173</v>
      </c>
      <c r="V158" s="4">
        <v>0.19600000000000001</v>
      </c>
      <c r="W158" s="2">
        <f t="shared" si="106"/>
        <v>0.1966728280961183</v>
      </c>
      <c r="X158" s="2">
        <f>(D158-(U158/1.153))/D158</f>
        <v>0.30327218395153366</v>
      </c>
      <c r="Y158">
        <f t="shared" si="95"/>
        <v>1960.046</v>
      </c>
      <c r="Z158" s="2">
        <f t="shared" si="107"/>
        <v>0.2753988909426987</v>
      </c>
      <c r="AA158" s="2">
        <f>(D158-(Y158/1.153))/D158</f>
        <v>0.37155150992428332</v>
      </c>
      <c r="AB158" s="2">
        <f t="shared" si="96"/>
        <v>3.2876894639556342E-2</v>
      </c>
      <c r="AC158">
        <v>2118</v>
      </c>
      <c r="AD158" s="2">
        <v>0.20899999999999999</v>
      </c>
      <c r="AE158" s="2">
        <f t="shared" si="108"/>
        <v>0.21700554528650648</v>
      </c>
      <c r="AF158" s="2">
        <f>(D158-(AC158/1.163))/D158</f>
        <v>0.32674595467455414</v>
      </c>
      <c r="AG158">
        <f t="shared" si="100"/>
        <v>1896.6689999999999</v>
      </c>
      <c r="AH158" s="2">
        <f t="shared" si="109"/>
        <v>0.29882846580406658</v>
      </c>
      <c r="AI158" s="2">
        <f>(D158-(AG158/1.151))/D158</f>
        <v>0.39081534822247321</v>
      </c>
      <c r="AJ158" s="4">
        <f t="shared" si="97"/>
        <v>-7.0376497055515116E-2</v>
      </c>
      <c r="AK158" s="4">
        <f t="shared" si="98"/>
        <v>1.3657639245925212E-2</v>
      </c>
      <c r="AL158" s="4">
        <f t="shared" si="99"/>
        <v>-3.2334445212000025E-2</v>
      </c>
    </row>
    <row r="159" spans="1:38" ht="12.75" customHeight="1" x14ac:dyDescent="0.2">
      <c r="A159" t="s">
        <v>25</v>
      </c>
      <c r="B159" s="12" t="s">
        <v>208</v>
      </c>
      <c r="C159" s="3"/>
      <c r="D159">
        <v>1828</v>
      </c>
      <c r="E159" s="1">
        <v>38991</v>
      </c>
      <c r="F159">
        <v>1406</v>
      </c>
      <c r="G159" s="2">
        <v>0.28199999999999997</v>
      </c>
      <c r="H159" s="2">
        <f t="shared" si="101"/>
        <v>0.23085339168490154</v>
      </c>
      <c r="I159" s="2">
        <f>(D159-(F159/1.163))/D159</f>
        <v>0.33865295931633838</v>
      </c>
      <c r="J159">
        <f t="shared" si="94"/>
        <v>1207.7539999999999</v>
      </c>
      <c r="K159" s="2">
        <f t="shared" si="102"/>
        <v>0.33930306345733047</v>
      </c>
      <c r="L159" s="2">
        <f>(D159-(J159/1.163))/D159</f>
        <v>0.43190289205273474</v>
      </c>
      <c r="M159">
        <v>1284</v>
      </c>
      <c r="N159" s="2">
        <v>0.20300000000000001</v>
      </c>
      <c r="O159" s="2">
        <f t="shared" si="103"/>
        <v>0.2975929978118162</v>
      </c>
      <c r="P159" s="2">
        <f>(D159-(M159/1.158))/D159</f>
        <v>0.3934309134817065</v>
      </c>
      <c r="Q159">
        <f t="shared" si="84"/>
        <v>1153.674</v>
      </c>
      <c r="R159" s="2">
        <f t="shared" si="104"/>
        <v>0.36888730853391688</v>
      </c>
      <c r="S159" s="2">
        <f>(D159-(Q159/1.158))/D159</f>
        <v>0.45499767576331329</v>
      </c>
      <c r="T159" s="2">
        <f t="shared" si="105"/>
        <v>-2.9584245076586413E-2</v>
      </c>
      <c r="U159">
        <v>1274</v>
      </c>
      <c r="V159" s="4">
        <v>0.13300000000000001</v>
      </c>
      <c r="W159" s="2">
        <f t="shared" si="106"/>
        <v>0.30306345733041573</v>
      </c>
      <c r="X159" s="2">
        <f>(D159-(U159/1.148))/D159</f>
        <v>0.39291241927736564</v>
      </c>
      <c r="Y159">
        <f t="shared" si="95"/>
        <v>1189.279</v>
      </c>
      <c r="Z159" s="2">
        <f t="shared" si="107"/>
        <v>0.34940973741794312</v>
      </c>
      <c r="AA159" s="2">
        <f>(D159-(Y159/1.148))/D159</f>
        <v>0.43328374339542081</v>
      </c>
      <c r="AB159" s="2">
        <f t="shared" si="96"/>
        <v>1.9477571115973757E-2</v>
      </c>
      <c r="AC159">
        <v>1235</v>
      </c>
      <c r="AD159" s="2">
        <v>0.13500000000000001</v>
      </c>
      <c r="AE159" s="2">
        <f t="shared" si="108"/>
        <v>0.32439824945295404</v>
      </c>
      <c r="AF159" s="2">
        <f>(D159-(AC159/1.147))/D159</f>
        <v>0.41098365253091024</v>
      </c>
      <c r="AG159">
        <f t="shared" si="100"/>
        <v>1151.6375</v>
      </c>
      <c r="AH159" s="2">
        <f t="shared" si="109"/>
        <v>0.37000136761487962</v>
      </c>
      <c r="AI159" s="2">
        <f>(D159-(AG159/1.17))/D159</f>
        <v>0.46153963044006802</v>
      </c>
      <c r="AJ159" s="4">
        <f t="shared" si="97"/>
        <v>-4.6463518233017691E-2</v>
      </c>
      <c r="AK159" s="4">
        <f t="shared" si="98"/>
        <v>-1.7652300389885585E-3</v>
      </c>
      <c r="AL159" s="4">
        <f t="shared" si="99"/>
        <v>-3.1650689199086181E-2</v>
      </c>
    </row>
    <row r="160" spans="1:38" ht="12.75" customHeight="1" x14ac:dyDescent="0.2">
      <c r="A160" t="s">
        <v>25</v>
      </c>
      <c r="B160" s="12" t="s">
        <v>209</v>
      </c>
      <c r="C160" s="3"/>
      <c r="D160">
        <v>2233</v>
      </c>
      <c r="E160" s="1">
        <v>38991</v>
      </c>
      <c r="F160">
        <v>1795</v>
      </c>
      <c r="G160" s="2">
        <v>0.23899999999999999</v>
      </c>
      <c r="H160" s="2">
        <f t="shared" si="101"/>
        <v>0.19614867890729959</v>
      </c>
      <c r="I160" s="2">
        <f>(D160-(F160/1.163))/D160</f>
        <v>0.30881227765030062</v>
      </c>
      <c r="J160">
        <f t="shared" si="94"/>
        <v>1580.4975000000002</v>
      </c>
      <c r="K160" s="2">
        <f t="shared" si="102"/>
        <v>0.29220891177787722</v>
      </c>
      <c r="L160" s="2">
        <f>(D160-(J160/1.163))/D160</f>
        <v>0.39140921047108967</v>
      </c>
      <c r="M160">
        <v>1732</v>
      </c>
      <c r="N160" s="2">
        <v>0.27</v>
      </c>
      <c r="O160" s="2">
        <f t="shared" si="103"/>
        <v>0.22436184505150022</v>
      </c>
      <c r="P160" s="2">
        <f>(D160-(M160/1.158))/D160</f>
        <v>0.33019157603756494</v>
      </c>
      <c r="Q160">
        <f t="shared" si="84"/>
        <v>1498.18</v>
      </c>
      <c r="R160" s="2">
        <f t="shared" si="104"/>
        <v>0.32907299596954764</v>
      </c>
      <c r="S160" s="2">
        <f>(D160-(Q160/1.158))/D160</f>
        <v>0.42061571327249359</v>
      </c>
      <c r="T160" s="2">
        <f t="shared" si="105"/>
        <v>-3.6864084191670421E-2</v>
      </c>
      <c r="U160">
        <v>1628</v>
      </c>
      <c r="V160" s="4" t="s">
        <v>308</v>
      </c>
      <c r="W160" s="2">
        <f t="shared" si="106"/>
        <v>0.27093596059113301</v>
      </c>
      <c r="X160" s="2">
        <f>(D160-(U160/1.148))/D160</f>
        <v>0.36492679494001123</v>
      </c>
      <c r="Y160">
        <v>0</v>
      </c>
      <c r="Z160" s="2">
        <f t="shared" si="107"/>
        <v>1</v>
      </c>
      <c r="AA160" s="2">
        <f>(D160-(Y160/1.148))/D160</f>
        <v>1</v>
      </c>
      <c r="AB160" s="2">
        <f t="shared" si="96"/>
        <v>-0.67092700403045236</v>
      </c>
      <c r="AC160">
        <v>1609</v>
      </c>
      <c r="AD160" s="2">
        <v>7.0999999999999994E-2</v>
      </c>
      <c r="AE160" s="2">
        <f t="shared" si="108"/>
        <v>0.27944469323779669</v>
      </c>
      <c r="AF160" s="2">
        <f>(D160-(AC160/1.147))/D160</f>
        <v>0.37179136289258652</v>
      </c>
      <c r="AG160">
        <f t="shared" si="100"/>
        <v>1551.8805</v>
      </c>
      <c r="AH160" s="2">
        <f t="shared" si="109"/>
        <v>0.3050244066278549</v>
      </c>
      <c r="AI160" s="2">
        <f>(D160-(AG160/1.17))/D160</f>
        <v>0.40600376634859398</v>
      </c>
      <c r="AJ160" s="4">
        <f t="shared" si="97"/>
        <v>-1.8106324116298925E-2</v>
      </c>
      <c r="AK160" s="4">
        <f t="shared" si="98"/>
        <v>3.5843823839591962E-2</v>
      </c>
      <c r="AL160" s="4" t="s">
        <v>295</v>
      </c>
    </row>
    <row r="161" spans="1:38" ht="12.75" customHeight="1" x14ac:dyDescent="0.2">
      <c r="A161" t="s">
        <v>25</v>
      </c>
      <c r="B161" s="12" t="s">
        <v>210</v>
      </c>
      <c r="C161" s="3"/>
      <c r="D161">
        <v>1568</v>
      </c>
      <c r="E161" s="1">
        <v>38991</v>
      </c>
      <c r="F161">
        <v>1081</v>
      </c>
      <c r="G161" s="2">
        <v>0.34799999999999998</v>
      </c>
      <c r="H161" s="2">
        <f t="shared" si="101"/>
        <v>0.31058673469387754</v>
      </c>
      <c r="I161" s="2">
        <f>(D161-(F161/1.163))/D161</f>
        <v>0.40721129380385002</v>
      </c>
      <c r="J161">
        <f t="shared" si="94"/>
        <v>892.90600000000006</v>
      </c>
      <c r="K161" s="2">
        <f t="shared" si="102"/>
        <v>0.43054464285714283</v>
      </c>
      <c r="L161" s="2">
        <f>(D161-(J161/1.163))/D161</f>
        <v>0.51035652868198012</v>
      </c>
      <c r="M161">
        <v>1062</v>
      </c>
      <c r="N161" s="2">
        <v>0.31900000000000001</v>
      </c>
      <c r="O161" s="2">
        <f t="shared" si="103"/>
        <v>0.32270408163265307</v>
      </c>
      <c r="P161" s="2">
        <f>(D161-(M161/1.158))/D161</f>
        <v>0.4151157872475415</v>
      </c>
      <c r="Q161">
        <f t="shared" si="84"/>
        <v>892.61099999999999</v>
      </c>
      <c r="R161" s="2">
        <f t="shared" si="104"/>
        <v>0.4307327806122449</v>
      </c>
      <c r="S161" s="2">
        <f>(D161-(Q161/1.158))/D161</f>
        <v>0.50840481918155866</v>
      </c>
      <c r="T161" s="2">
        <f t="shared" si="105"/>
        <v>-1.8813775510206909E-4</v>
      </c>
      <c r="U161">
        <v>1037</v>
      </c>
      <c r="V161" s="4">
        <v>0.248</v>
      </c>
      <c r="W161" s="2">
        <f t="shared" si="106"/>
        <v>0.33864795918367346</v>
      </c>
      <c r="X161" s="2">
        <f>(D161-(U161/1.148))/D161</f>
        <v>0.42390937211121382</v>
      </c>
      <c r="Y161">
        <f t="shared" si="95"/>
        <v>908.41200000000003</v>
      </c>
      <c r="Z161" s="2">
        <f t="shared" si="107"/>
        <v>0.42065561224489795</v>
      </c>
      <c r="AA161" s="2">
        <f>(D161-(Y161/1.148))/D161</f>
        <v>0.49534460996942326</v>
      </c>
      <c r="AB161" s="2">
        <f t="shared" si="96"/>
        <v>1.0077168367346956E-2</v>
      </c>
      <c r="AC161">
        <v>1021</v>
      </c>
      <c r="AD161" s="2">
        <v>0.21099999999999999</v>
      </c>
      <c r="AE161" s="2">
        <f t="shared" si="108"/>
        <v>0.34885204081632654</v>
      </c>
      <c r="AF161" s="2">
        <f>(D161-(AC161/1.147))/D161</f>
        <v>0.43230343575965696</v>
      </c>
      <c r="AG161">
        <f t="shared" si="100"/>
        <v>913.28449999999998</v>
      </c>
      <c r="AH161" s="2">
        <f t="shared" si="109"/>
        <v>0.41754815051020411</v>
      </c>
      <c r="AI161" s="2">
        <f>(D161-(AG161/1.17))/D161</f>
        <v>0.50217790641897786</v>
      </c>
      <c r="AJ161" s="4">
        <f t="shared" si="97"/>
        <v>2.2822671143435044E-2</v>
      </c>
      <c r="AK161" s="4">
        <f t="shared" si="98"/>
        <v>2.3160704943138787E-2</v>
      </c>
      <c r="AL161" s="4">
        <f t="shared" si="99"/>
        <v>5.3637556527212898E-3</v>
      </c>
    </row>
    <row r="162" spans="1:38" ht="12.75" customHeight="1" x14ac:dyDescent="0.2">
      <c r="A162" t="s">
        <v>25</v>
      </c>
      <c r="B162" s="12" t="s">
        <v>211</v>
      </c>
      <c r="C162" s="3"/>
      <c r="D162">
        <v>2674</v>
      </c>
      <c r="E162" s="1">
        <v>38991</v>
      </c>
      <c r="F162">
        <v>2268</v>
      </c>
      <c r="G162" s="2">
        <v>0.307</v>
      </c>
      <c r="H162" s="2">
        <f t="shared" si="101"/>
        <v>0.15183246073298429</v>
      </c>
      <c r="I162" s="2">
        <f>(D162-(F162/1.163))/D162</f>
        <v>0.27070718893635798</v>
      </c>
      <c r="J162">
        <f t="shared" si="94"/>
        <v>1919.8620000000001</v>
      </c>
      <c r="K162" s="2">
        <f t="shared" si="102"/>
        <v>0.2820261780104712</v>
      </c>
      <c r="L162" s="2">
        <f>(D162-(J162/1.163))/D162</f>
        <v>0.38265363543462699</v>
      </c>
      <c r="M162">
        <v>2107</v>
      </c>
      <c r="N162" s="2">
        <v>0.30099999999999999</v>
      </c>
      <c r="O162" s="2">
        <f t="shared" si="103"/>
        <v>0.21204188481675393</v>
      </c>
      <c r="P162" s="2">
        <f>(D162-(M162/1.158))/D162</f>
        <v>0.31955257756196359</v>
      </c>
      <c r="Q162">
        <f t="shared" si="84"/>
        <v>1789.8965000000001</v>
      </c>
      <c r="R162" s="2">
        <f t="shared" si="104"/>
        <v>0.33062958115183244</v>
      </c>
      <c r="S162" s="2">
        <f>(D162-(Q162/1.158))/D162</f>
        <v>0.42195991463888805</v>
      </c>
      <c r="T162" s="2">
        <f t="shared" si="105"/>
        <v>-4.8603403141361246E-2</v>
      </c>
      <c r="U162">
        <v>2122</v>
      </c>
      <c r="V162" s="4">
        <v>0.17499999999999999</v>
      </c>
      <c r="W162" s="2">
        <f t="shared" si="106"/>
        <v>0.20643231114435304</v>
      </c>
      <c r="X162" s="2">
        <f>(D162-(U162/1.148))/D162</f>
        <v>0.30873894698985443</v>
      </c>
      <c r="Y162">
        <f t="shared" si="95"/>
        <v>1936.325</v>
      </c>
      <c r="Z162" s="2">
        <f t="shared" si="107"/>
        <v>0.27586948391922211</v>
      </c>
      <c r="AA162" s="2">
        <f>(D162-(Y162/1.148))/D162</f>
        <v>0.36922428912824218</v>
      </c>
      <c r="AB162" s="2">
        <f t="shared" si="96"/>
        <v>5.4760097232610327E-2</v>
      </c>
      <c r="AC162">
        <v>1943</v>
      </c>
      <c r="AD162" s="2">
        <v>0.214</v>
      </c>
      <c r="AE162" s="2">
        <f t="shared" si="108"/>
        <v>0.27337322363500371</v>
      </c>
      <c r="AF162" s="2">
        <f>(D162-(AC162/1.147))/D162</f>
        <v>0.36649801537489424</v>
      </c>
      <c r="AG162">
        <f t="shared" si="100"/>
        <v>1735.0989999999999</v>
      </c>
      <c r="AH162" s="2">
        <f t="shared" si="109"/>
        <v>0.35112228870605838</v>
      </c>
      <c r="AI162" s="2">
        <f>(D162-(AG162/1.17))/D162</f>
        <v>0.44540366556073357</v>
      </c>
      <c r="AJ162" s="4">
        <f t="shared" si="97"/>
        <v>-9.6237646247490774E-2</v>
      </c>
      <c r="AK162" s="4">
        <f t="shared" si="98"/>
        <v>-3.0614898682689125E-2</v>
      </c>
      <c r="AL162" s="4">
        <f t="shared" si="99"/>
        <v>-0.10392160406956472</v>
      </c>
    </row>
    <row r="163" spans="1:38" ht="12.75" customHeight="1" x14ac:dyDescent="0.2">
      <c r="A163" t="s">
        <v>29</v>
      </c>
      <c r="D163">
        <v>2718</v>
      </c>
      <c r="E163" s="1">
        <v>38961</v>
      </c>
      <c r="F163">
        <v>1549</v>
      </c>
      <c r="G163" s="2">
        <v>0.21199999999999999</v>
      </c>
      <c r="H163" s="2">
        <f t="shared" si="101"/>
        <v>0.43009565857247978</v>
      </c>
      <c r="I163" s="2">
        <f>(D163-(F163/1.161))/D163</f>
        <v>0.50912632090652865</v>
      </c>
      <c r="J163">
        <f t="shared" si="94"/>
        <v>1384.806</v>
      </c>
      <c r="K163" s="2">
        <f t="shared" si="102"/>
        <v>0.49050551876379689</v>
      </c>
      <c r="L163" s="2">
        <f>(D163-(J163/1.161))/D163</f>
        <v>0.56115893089043656</v>
      </c>
      <c r="M163">
        <v>1341</v>
      </c>
      <c r="N163" s="2">
        <v>0.25900000000000001</v>
      </c>
      <c r="O163" s="2">
        <f t="shared" si="103"/>
        <v>0.50662251655629142</v>
      </c>
      <c r="P163" s="2">
        <f>((D163-(J163/1.156))/D163)</f>
        <v>0.55926082938044719</v>
      </c>
      <c r="Q163">
        <f t="shared" si="84"/>
        <v>1167.3405</v>
      </c>
      <c r="R163" s="2">
        <f t="shared" si="104"/>
        <v>0.57051490066225163</v>
      </c>
      <c r="S163" s="2">
        <f>(D163-(Q163/1.156))/D163</f>
        <v>0.62847309745869506</v>
      </c>
      <c r="T163" s="2">
        <f t="shared" si="105"/>
        <v>-8.0009381898454746E-2</v>
      </c>
      <c r="U163">
        <v>1377</v>
      </c>
      <c r="V163" s="4">
        <v>0.24399999999999999</v>
      </c>
      <c r="W163" s="2">
        <f t="shared" si="106"/>
        <v>0.49337748344370863</v>
      </c>
      <c r="X163" s="2">
        <f>(D163-(U163/1.153))/D163</f>
        <v>0.56060492926600924</v>
      </c>
      <c r="Y163">
        <f t="shared" si="95"/>
        <v>1209.0060000000001</v>
      </c>
      <c r="Z163" s="2">
        <f t="shared" si="107"/>
        <v>0.55518543046357616</v>
      </c>
      <c r="AA163" s="2">
        <f>(D163-(Y163/1.153))/D163</f>
        <v>0.6142111278955561</v>
      </c>
      <c r="AB163" s="2">
        <f t="shared" si="96"/>
        <v>1.5329470198675477E-2</v>
      </c>
      <c r="AC163">
        <v>1263</v>
      </c>
      <c r="AD163" s="2">
        <v>0.255</v>
      </c>
      <c r="AE163" s="2">
        <f t="shared" si="108"/>
        <v>0.53532008830022071</v>
      </c>
      <c r="AF163" s="2">
        <f>(D163-(AC163/1.163))/D163</f>
        <v>0.60044719544301017</v>
      </c>
      <c r="AG163">
        <f t="shared" si="100"/>
        <v>1101.9675</v>
      </c>
      <c r="AH163" s="2">
        <f t="shared" si="109"/>
        <v>0.59456677704194261</v>
      </c>
      <c r="AI163" s="2">
        <f>(D163-(AG163/1.151))/D163</f>
        <v>0.64775567075755225</v>
      </c>
      <c r="AJ163" s="4">
        <f t="shared" si="97"/>
        <v>-0.20424413239110753</v>
      </c>
      <c r="AK163" s="4">
        <f t="shared" si="98"/>
        <v>-5.6001655044093872E-2</v>
      </c>
      <c r="AL163" s="4">
        <f t="shared" si="99"/>
        <v>-8.8534300077915254E-2</v>
      </c>
    </row>
    <row r="164" spans="1:38" ht="12.75" customHeight="1" x14ac:dyDescent="0.2">
      <c r="A164" t="s">
        <v>29</v>
      </c>
      <c r="B164" s="11" t="s">
        <v>57</v>
      </c>
      <c r="D164">
        <v>2916</v>
      </c>
      <c r="E164" s="1">
        <v>38991</v>
      </c>
      <c r="F164">
        <v>1678</v>
      </c>
      <c r="G164" s="2">
        <v>0.21299999999999999</v>
      </c>
      <c r="H164" s="2">
        <f t="shared" si="101"/>
        <v>0.42455418381344306</v>
      </c>
      <c r="I164" s="2">
        <f>(D164-(F164/1.163))/D164</f>
        <v>0.50520566106057008</v>
      </c>
      <c r="J164">
        <f t="shared" si="94"/>
        <v>1499.2929999999999</v>
      </c>
      <c r="K164" s="2">
        <f t="shared" si="102"/>
        <v>0.48583916323731141</v>
      </c>
      <c r="L164" s="2">
        <f>(D164-(J164/1.163))/D164</f>
        <v>0.55790125815761948</v>
      </c>
      <c r="M164">
        <v>1508</v>
      </c>
      <c r="N164" s="2">
        <v>0.251</v>
      </c>
      <c r="O164" s="2">
        <f t="shared" si="103"/>
        <v>0.48285322359396432</v>
      </c>
      <c r="P164" s="2">
        <f>(D164-(M164/1.158))/D164</f>
        <v>0.55341383730048732</v>
      </c>
      <c r="Q164">
        <f t="shared" si="84"/>
        <v>1318.7460000000001</v>
      </c>
      <c r="R164" s="2">
        <f t="shared" si="104"/>
        <v>0.5477551440329218</v>
      </c>
      <c r="S164" s="2">
        <f>(D164-(Q164/1.158))/D164</f>
        <v>0.6094604007192761</v>
      </c>
      <c r="T164" s="2">
        <f t="shared" si="105"/>
        <v>-6.1915980795610392E-2</v>
      </c>
      <c r="U164">
        <v>1491</v>
      </c>
      <c r="V164" s="4">
        <v>0.245</v>
      </c>
      <c r="W164" s="2">
        <f t="shared" si="106"/>
        <v>0.48868312757201648</v>
      </c>
      <c r="X164" s="2">
        <f>(D164-(U164/1.148))/D164</f>
        <v>0.55460202750175647</v>
      </c>
      <c r="Y164">
        <f t="shared" si="95"/>
        <v>1308.3525</v>
      </c>
      <c r="Z164" s="2">
        <f t="shared" si="107"/>
        <v>0.55131944444444447</v>
      </c>
      <c r="AA164" s="2">
        <f>(D164-(Y164/1.148))/D164</f>
        <v>0.60916327913279134</v>
      </c>
      <c r="AB164" s="2">
        <f t="shared" si="96"/>
        <v>-3.5643004115226695E-3</v>
      </c>
      <c r="AC164">
        <v>1411</v>
      </c>
      <c r="AD164" s="2">
        <v>0.32200000000000001</v>
      </c>
      <c r="AE164" s="2">
        <f t="shared" si="108"/>
        <v>0.51611796982167357</v>
      </c>
      <c r="AF164" s="2">
        <f>(D164-(AC164/1.147))/D164</f>
        <v>0.57813249330573113</v>
      </c>
      <c r="AG164">
        <f t="shared" si="100"/>
        <v>1183.829</v>
      </c>
      <c r="AH164" s="2">
        <f t="shared" si="109"/>
        <v>0.59402297668038406</v>
      </c>
      <c r="AI164" s="2">
        <f>(D164-(AG164/1.17))/D164</f>
        <v>0.65301109117981548</v>
      </c>
      <c r="AJ164" s="4">
        <f t="shared" si="97"/>
        <v>-0.21040850587576945</v>
      </c>
      <c r="AK164" s="4">
        <f t="shared" si="98"/>
        <v>-0.1023070401730128</v>
      </c>
      <c r="AL164" s="4">
        <f t="shared" si="99"/>
        <v>-9.5175803157023703E-2</v>
      </c>
    </row>
    <row r="165" spans="1:38" ht="12.75" customHeight="1" x14ac:dyDescent="0.2">
      <c r="A165" t="s">
        <v>263</v>
      </c>
      <c r="D165">
        <v>2207</v>
      </c>
      <c r="E165" s="1">
        <v>38961</v>
      </c>
      <c r="F165">
        <v>1401</v>
      </c>
      <c r="G165" s="2">
        <v>0.22800000000000001</v>
      </c>
      <c r="H165" s="2">
        <f t="shared" si="101"/>
        <v>0.36520163117353877</v>
      </c>
      <c r="I165" s="2">
        <f>(D165-(F165/1.161))/D165</f>
        <v>0.45323137913310829</v>
      </c>
      <c r="J165">
        <f t="shared" si="94"/>
        <v>1241.2860000000001</v>
      </c>
      <c r="K165" s="2">
        <f t="shared" si="102"/>
        <v>0.4375686452197553</v>
      </c>
      <c r="L165" s="2">
        <f>(D165-(J165/1.161))/D165</f>
        <v>0.51556300191193394</v>
      </c>
      <c r="M165">
        <v>1330</v>
      </c>
      <c r="N165" s="2">
        <v>0.23699999999999999</v>
      </c>
      <c r="O165" s="2">
        <f t="shared" si="103"/>
        <v>0.39737199818758495</v>
      </c>
      <c r="P165" s="2">
        <f>((D165-(J165/1.156))/D165)</f>
        <v>0.51346768617625893</v>
      </c>
      <c r="Q165">
        <f t="shared" si="84"/>
        <v>1172.395</v>
      </c>
      <c r="R165" s="2">
        <f t="shared" si="104"/>
        <v>0.46878341640235616</v>
      </c>
      <c r="S165" s="2">
        <f>(D165-(Q165/1.156))/D165</f>
        <v>0.54047008339304159</v>
      </c>
      <c r="T165" s="2">
        <f t="shared" si="105"/>
        <v>-3.1214771182600853E-2</v>
      </c>
      <c r="U165">
        <v>1346</v>
      </c>
      <c r="V165" s="4">
        <v>0.23300000000000001</v>
      </c>
      <c r="W165" s="2">
        <f t="shared" si="106"/>
        <v>0.39012233801540552</v>
      </c>
      <c r="X165" s="2">
        <f>(D165-(U165/1.153))/D165</f>
        <v>0.47105146402029968</v>
      </c>
      <c r="Y165">
        <f t="shared" si="95"/>
        <v>1189.191</v>
      </c>
      <c r="Z165" s="2">
        <f t="shared" si="107"/>
        <v>0.46117308563661075</v>
      </c>
      <c r="AA165" s="2">
        <f>(D165-(Y165/1.153))/D165</f>
        <v>0.53267396846193471</v>
      </c>
      <c r="AB165" s="2">
        <f t="shared" si="96"/>
        <v>7.61033076574541E-3</v>
      </c>
      <c r="AC165">
        <v>1375</v>
      </c>
      <c r="AD165" s="2">
        <v>0.23100000000000001</v>
      </c>
      <c r="AE165" s="2">
        <f t="shared" si="108"/>
        <v>0.37698232895333034</v>
      </c>
      <c r="AF165" s="2">
        <f>(D165-(AC165/1.163))/D165</f>
        <v>0.46430122867870194</v>
      </c>
      <c r="AG165">
        <f t="shared" si="100"/>
        <v>1216.1875</v>
      </c>
      <c r="AH165" s="2">
        <f t="shared" si="109"/>
        <v>0.44894086995922067</v>
      </c>
      <c r="AI165" s="2">
        <f>(D165-(AG165/1.151))/D165</f>
        <v>0.52123446564658615</v>
      </c>
      <c r="AJ165" s="4">
        <f t="shared" si="97"/>
        <v>-2.0219755962767597E-2</v>
      </c>
      <c r="AK165" s="4">
        <f t="shared" si="98"/>
        <v>3.7353025217610018E-2</v>
      </c>
      <c r="AL165" s="4">
        <f t="shared" si="99"/>
        <v>2.2701567704430915E-2</v>
      </c>
    </row>
    <row r="166" spans="1:38" ht="12.75" customHeight="1" x14ac:dyDescent="0.2">
      <c r="A166" t="s">
        <v>263</v>
      </c>
      <c r="B166" s="11" t="s">
        <v>54</v>
      </c>
      <c r="D166">
        <v>2337</v>
      </c>
      <c r="E166" s="1">
        <v>38961</v>
      </c>
      <c r="F166">
        <v>1666</v>
      </c>
      <c r="G166" s="2">
        <v>0.20599999999999999</v>
      </c>
      <c r="H166" s="2">
        <f t="shared" si="101"/>
        <v>0.28712023962344885</v>
      </c>
      <c r="I166" s="2">
        <f>(D166-(F166/1.161))/D166</f>
        <v>0.38597781190650204</v>
      </c>
      <c r="J166">
        <f t="shared" si="94"/>
        <v>1494.402</v>
      </c>
      <c r="K166" s="2">
        <f t="shared" si="102"/>
        <v>0.3605468549422336</v>
      </c>
      <c r="L166" s="2">
        <f>(D166-(J166/1.161))/D166</f>
        <v>0.44922209728013235</v>
      </c>
      <c r="M166">
        <v>1546</v>
      </c>
      <c r="N166" s="2">
        <v>0.23</v>
      </c>
      <c r="O166" s="2">
        <f t="shared" si="103"/>
        <v>0.33846812152332051</v>
      </c>
      <c r="P166" s="2">
        <f>((D166-(J166/1.156))/D166)</f>
        <v>0.44683983991542692</v>
      </c>
      <c r="Q166">
        <f t="shared" si="84"/>
        <v>1368.21</v>
      </c>
      <c r="R166" s="2">
        <f t="shared" si="104"/>
        <v>0.4145442875481386</v>
      </c>
      <c r="S166" s="2">
        <f>(D166-(Q166/1.156))/D166</f>
        <v>0.49355042175444519</v>
      </c>
      <c r="T166" s="2">
        <f t="shared" si="105"/>
        <v>-5.3997432605905005E-2</v>
      </c>
      <c r="U166">
        <v>1556</v>
      </c>
      <c r="V166" s="4">
        <v>0.191</v>
      </c>
      <c r="W166" s="2">
        <f t="shared" si="106"/>
        <v>0.33418913136499784</v>
      </c>
      <c r="X166" s="2">
        <f>(D166-(U166/1.153))/D166</f>
        <v>0.4225404435082375</v>
      </c>
      <c r="Y166">
        <f t="shared" si="95"/>
        <v>1407.402</v>
      </c>
      <c r="Z166" s="2">
        <f t="shared" si="107"/>
        <v>0.39777406931964054</v>
      </c>
      <c r="AA166" s="2">
        <f>(D166-(Y166/1.153))/D166</f>
        <v>0.47768783115320085</v>
      </c>
      <c r="AB166" s="2">
        <f t="shared" si="96"/>
        <v>1.6770218228498057E-2</v>
      </c>
      <c r="AC166">
        <v>1598</v>
      </c>
      <c r="AD166" s="2">
        <v>0.222</v>
      </c>
      <c r="AE166" s="2">
        <f t="shared" si="108"/>
        <v>0.3162173727000428</v>
      </c>
      <c r="AF166" s="2">
        <f>(D166-(AC166/1.163))/D166</f>
        <v>0.41205277102325261</v>
      </c>
      <c r="AG166">
        <f t="shared" si="100"/>
        <v>1420.6220000000001</v>
      </c>
      <c r="AH166" s="2">
        <f t="shared" si="109"/>
        <v>0.39211724433033801</v>
      </c>
      <c r="AI166" s="2">
        <f>(D166-(AG166/1.151))/D166</f>
        <v>0.47186554676832149</v>
      </c>
      <c r="AJ166" s="4">
        <f t="shared" si="97"/>
        <v>-4.9370918936136335E-2</v>
      </c>
      <c r="AK166" s="4">
        <f t="shared" si="98"/>
        <v>3.8306985038846456E-2</v>
      </c>
      <c r="AL166" s="4">
        <f t="shared" si="99"/>
        <v>9.3931939843769022E-3</v>
      </c>
    </row>
    <row r="167" spans="1:38" ht="12.75" customHeight="1" x14ac:dyDescent="0.2">
      <c r="A167" t="s">
        <v>263</v>
      </c>
      <c r="B167" s="11" t="s">
        <v>95</v>
      </c>
      <c r="D167">
        <v>1790</v>
      </c>
      <c r="E167" s="1">
        <v>38991</v>
      </c>
      <c r="F167">
        <v>1160</v>
      </c>
      <c r="G167" s="2">
        <v>0.23899999999999999</v>
      </c>
      <c r="H167" s="2">
        <f t="shared" si="101"/>
        <v>0.35195530726256985</v>
      </c>
      <c r="I167" s="2">
        <f>(D167-(F167/1.163))/D167</f>
        <v>0.44278186351037818</v>
      </c>
      <c r="J167">
        <f t="shared" si="94"/>
        <v>1021.3800000000001</v>
      </c>
      <c r="K167" s="2">
        <f t="shared" si="102"/>
        <v>0.42939664804469269</v>
      </c>
      <c r="L167" s="2">
        <f>(D167-(J167/1.163))/D167</f>
        <v>0.50936943082088793</v>
      </c>
      <c r="M167">
        <v>1006</v>
      </c>
      <c r="N167" s="2">
        <v>0.23699999999999999</v>
      </c>
      <c r="O167" s="2">
        <f t="shared" si="103"/>
        <v>0.43798882681564244</v>
      </c>
      <c r="P167" s="2">
        <f>(D167-(M167/1.158))/D167</f>
        <v>0.51467083490124566</v>
      </c>
      <c r="Q167">
        <f t="shared" si="84"/>
        <v>886.78899999999999</v>
      </c>
      <c r="R167" s="2">
        <f t="shared" si="104"/>
        <v>0.50458715083798888</v>
      </c>
      <c r="S167" s="2">
        <f>(D167-(Q167/1.158))/D167</f>
        <v>0.57218234096544796</v>
      </c>
      <c r="T167" s="2">
        <f t="shared" si="105"/>
        <v>-7.5190502793296199E-2</v>
      </c>
      <c r="U167">
        <v>961</v>
      </c>
      <c r="V167" s="4">
        <v>0.22</v>
      </c>
      <c r="W167" s="2">
        <f t="shared" si="106"/>
        <v>0.46312849162011172</v>
      </c>
      <c r="X167" s="2">
        <f>(D167-(U167/1.148))/D167</f>
        <v>0.53234189165514956</v>
      </c>
      <c r="Y167">
        <f t="shared" si="95"/>
        <v>855.29</v>
      </c>
      <c r="Z167" s="2">
        <f t="shared" si="107"/>
        <v>0.52218435754189951</v>
      </c>
      <c r="AA167" s="2">
        <f>(D167-(Y167/1.148))/D167</f>
        <v>0.5837842835730831</v>
      </c>
      <c r="AB167" s="2">
        <f t="shared" si="96"/>
        <v>-1.7597206703910628E-2</v>
      </c>
      <c r="AC167">
        <v>1018</v>
      </c>
      <c r="AD167" s="2">
        <v>0.376</v>
      </c>
      <c r="AE167" s="2">
        <f t="shared" si="108"/>
        <v>0.43128491620111731</v>
      </c>
      <c r="AF167" s="2">
        <f>(D167-(AC167/1.147))/D167</f>
        <v>0.50417167933837603</v>
      </c>
      <c r="AG167">
        <f t="shared" si="100"/>
        <v>826.6160000000001</v>
      </c>
      <c r="AH167" s="2">
        <f t="shared" si="109"/>
        <v>0.53820335195530722</v>
      </c>
      <c r="AI167" s="2">
        <f>(D167-(AG167/1.17))/D167</f>
        <v>0.60530201021821128</v>
      </c>
      <c r="AJ167" s="4">
        <f t="shared" si="97"/>
        <v>-0.19068710959681998</v>
      </c>
      <c r="AK167" s="4">
        <f t="shared" si="98"/>
        <v>-6.7854923775554077E-2</v>
      </c>
      <c r="AL167" s="4">
        <f t="shared" si="99"/>
        <v>-3.352547089291328E-2</v>
      </c>
    </row>
    <row r="168" spans="1:38" ht="12.75" customHeight="1" x14ac:dyDescent="0.2">
      <c r="A168" t="s">
        <v>263</v>
      </c>
      <c r="B168" s="11" t="s">
        <v>96</v>
      </c>
      <c r="D168">
        <v>1804</v>
      </c>
      <c r="E168" s="1">
        <v>38991</v>
      </c>
      <c r="F168">
        <v>998</v>
      </c>
      <c r="G168" s="2">
        <v>0.26600000000000001</v>
      </c>
      <c r="H168" s="2">
        <f t="shared" si="101"/>
        <v>0.44678492239467849</v>
      </c>
      <c r="I168" s="2">
        <f>(D168-(F168/1.163))/D168</f>
        <v>0.52432065554142604</v>
      </c>
      <c r="J168">
        <f t="shared" si="94"/>
        <v>865.26599999999996</v>
      </c>
      <c r="K168" s="2">
        <f t="shared" si="102"/>
        <v>0.5203625277161863</v>
      </c>
      <c r="L168" s="2">
        <f>(D168-(J168/1.163))/D168</f>
        <v>0.58758600835441643</v>
      </c>
      <c r="M168">
        <v>973</v>
      </c>
      <c r="N168" s="2">
        <v>0.16700000000000001</v>
      </c>
      <c r="O168" s="2">
        <f t="shared" si="103"/>
        <v>0.46064301552106429</v>
      </c>
      <c r="P168" s="2">
        <f>(D168-(M168/1.158))/D168</f>
        <v>0.53423403758295707</v>
      </c>
      <c r="Q168">
        <f t="shared" si="84"/>
        <v>891.75450000000001</v>
      </c>
      <c r="R168" s="2">
        <f t="shared" si="104"/>
        <v>0.50567932372505542</v>
      </c>
      <c r="S168" s="2">
        <f>(D168-(Q168/1.158))/D168</f>
        <v>0.57312549544478009</v>
      </c>
      <c r="T168" s="2">
        <f t="shared" si="105"/>
        <v>1.4683203991130878E-2</v>
      </c>
      <c r="U168">
        <v>982</v>
      </c>
      <c r="V168" s="4">
        <v>0.26300000000000001</v>
      </c>
      <c r="W168" s="2">
        <f t="shared" si="106"/>
        <v>0.45565410199556539</v>
      </c>
      <c r="X168" s="2">
        <f>(D168-(U168/1.148))/D168</f>
        <v>0.52583109929927296</v>
      </c>
      <c r="Y168">
        <f t="shared" si="95"/>
        <v>852.86700000000008</v>
      </c>
      <c r="Z168" s="2">
        <f t="shared" si="107"/>
        <v>0.52723558758314848</v>
      </c>
      <c r="AA168" s="2">
        <f>(D168-(Y168/1.148))/D168</f>
        <v>0.58818430974141855</v>
      </c>
      <c r="AB168" s="2">
        <f t="shared" si="96"/>
        <v>-2.1556263858093061E-2</v>
      </c>
      <c r="AC168">
        <v>1049</v>
      </c>
      <c r="AD168" s="2">
        <v>0.11799999999999999</v>
      </c>
      <c r="AE168" s="2">
        <f t="shared" si="108"/>
        <v>0.41851441241685144</v>
      </c>
      <c r="AF168" s="2">
        <f>(D168-(AC168/1.147))/D168</f>
        <v>0.49303784866334044</v>
      </c>
      <c r="AG168">
        <f t="shared" si="100"/>
        <v>987.10900000000004</v>
      </c>
      <c r="AH168" s="2">
        <f t="shared" si="109"/>
        <v>0.45282206208425718</v>
      </c>
      <c r="AI168" s="2">
        <f>(D168-(AG168/1.17))/D168</f>
        <v>0.53232654878996344</v>
      </c>
      <c r="AJ168" s="4">
        <f t="shared" si="97"/>
        <v>0.14081565668823257</v>
      </c>
      <c r="AK168" s="4">
        <f t="shared" si="98"/>
        <v>0.10692909315288021</v>
      </c>
      <c r="AL168" s="4">
        <f t="shared" si="99"/>
        <v>0.15740086086107211</v>
      </c>
    </row>
    <row r="169" spans="1:38" ht="12.75" customHeight="1" x14ac:dyDescent="0.2">
      <c r="A169" t="s">
        <v>263</v>
      </c>
      <c r="B169" s="11" t="s">
        <v>97</v>
      </c>
      <c r="D169">
        <v>1968</v>
      </c>
      <c r="E169" s="1">
        <v>38991</v>
      </c>
      <c r="F169">
        <v>1393</v>
      </c>
      <c r="G169" s="2">
        <v>0.20699999999999999</v>
      </c>
      <c r="H169" s="2">
        <f t="shared" si="101"/>
        <v>0.29217479674796748</v>
      </c>
      <c r="I169" s="2">
        <f>(D169-(F169/1.163))/D169</f>
        <v>0.39137987682542347</v>
      </c>
      <c r="J169">
        <f t="shared" si="94"/>
        <v>1248.8244999999999</v>
      </c>
      <c r="K169" s="2">
        <f t="shared" si="102"/>
        <v>0.36543470528455285</v>
      </c>
      <c r="L169" s="2">
        <f>(D169-(J169/1.163))/D169</f>
        <v>0.45437205957399218</v>
      </c>
      <c r="M169">
        <v>1222</v>
      </c>
      <c r="N169" s="2">
        <v>0.40500000000000003</v>
      </c>
      <c r="O169" s="2">
        <f t="shared" si="103"/>
        <v>0.37906504065040653</v>
      </c>
      <c r="P169" s="2">
        <f>(D169-(M169/1.158))/D169</f>
        <v>0.46378673631295891</v>
      </c>
      <c r="Q169">
        <f t="shared" si="84"/>
        <v>974.54499999999996</v>
      </c>
      <c r="R169" s="2">
        <f t="shared" si="104"/>
        <v>0.50480436991869926</v>
      </c>
      <c r="S169" s="2">
        <f>(D169-(Q169/1.158))/D169</f>
        <v>0.57236992220958482</v>
      </c>
      <c r="T169" s="2">
        <f t="shared" si="105"/>
        <v>-0.13936966463414641</v>
      </c>
      <c r="U169">
        <v>1231</v>
      </c>
      <c r="V169" s="4">
        <v>0.19600000000000001</v>
      </c>
      <c r="W169" s="2">
        <f t="shared" si="106"/>
        <v>0.37449186991869921</v>
      </c>
      <c r="X169" s="2">
        <f>(D169-(U169/1.148))/D169</f>
        <v>0.45513229086994705</v>
      </c>
      <c r="Y169">
        <f t="shared" si="95"/>
        <v>1110.3620000000001</v>
      </c>
      <c r="Z169" s="2">
        <f t="shared" si="107"/>
        <v>0.43579166666666663</v>
      </c>
      <c r="AA169" s="2">
        <f>(D169-(Y169/1.148))/D169</f>
        <v>0.50852932636469217</v>
      </c>
      <c r="AB169" s="2">
        <f t="shared" si="96"/>
        <v>6.9012703252032626E-2</v>
      </c>
      <c r="AC169">
        <v>1253</v>
      </c>
      <c r="AD169" s="2">
        <v>0.183</v>
      </c>
      <c r="AE169" s="2">
        <f t="shared" si="108"/>
        <v>0.36331300813008133</v>
      </c>
      <c r="AF169" s="2">
        <f>(D169-(AC169/1.147))/D169</f>
        <v>0.44491107945081193</v>
      </c>
      <c r="AG169">
        <f t="shared" si="100"/>
        <v>1138.3505</v>
      </c>
      <c r="AH169" s="2">
        <f t="shared" si="109"/>
        <v>0.42156986788617884</v>
      </c>
      <c r="AI169" s="2">
        <f>(D169-(AG169/1.17))/D169</f>
        <v>0.50561527169758869</v>
      </c>
      <c r="AJ169" s="4">
        <f t="shared" si="97"/>
        <v>-8.8462390031585653E-2</v>
      </c>
      <c r="AK169" s="4">
        <f t="shared" si="98"/>
        <v>0.16808408026309746</v>
      </c>
      <c r="AL169" s="4">
        <f t="shared" si="99"/>
        <v>2.5206644319600249E-2</v>
      </c>
    </row>
    <row r="170" spans="1:38" ht="12.75" customHeight="1" x14ac:dyDescent="0.2">
      <c r="A170" t="s">
        <v>263</v>
      </c>
      <c r="B170" s="12" t="s">
        <v>260</v>
      </c>
      <c r="C170" s="3"/>
      <c r="D170">
        <v>1841</v>
      </c>
      <c r="E170" s="1">
        <v>38961</v>
      </c>
      <c r="F170">
        <v>1279</v>
      </c>
      <c r="G170" s="2">
        <v>0.23200000000000001</v>
      </c>
      <c r="H170" s="2">
        <f t="shared" si="101"/>
        <v>0.30526887561108096</v>
      </c>
      <c r="I170" s="2">
        <f>(D170-(F170/1.161))/D170</f>
        <v>0.40160971198198187</v>
      </c>
      <c r="J170">
        <f t="shared" si="94"/>
        <v>1130.636</v>
      </c>
      <c r="K170" s="2">
        <f t="shared" si="102"/>
        <v>0.38585768604019555</v>
      </c>
      <c r="L170" s="2">
        <f>(D170-(J170/1.161))/D170</f>
        <v>0.47102298539207194</v>
      </c>
      <c r="M170">
        <v>1179</v>
      </c>
      <c r="N170" s="2">
        <v>0.25700000000000001</v>
      </c>
      <c r="O170" s="2">
        <f t="shared" si="103"/>
        <v>0.35958718087995656</v>
      </c>
      <c r="P170" s="2">
        <f>((D170-(J170/1.156))/D170)</f>
        <v>0.4687350225261207</v>
      </c>
      <c r="Q170">
        <f t="shared" si="84"/>
        <v>1027.4984999999999</v>
      </c>
      <c r="R170" s="2">
        <f t="shared" si="104"/>
        <v>0.44188022813688216</v>
      </c>
      <c r="S170" s="2">
        <f>(D170-(Q170/1.156))/D170</f>
        <v>0.51719742918415412</v>
      </c>
      <c r="T170" s="2">
        <f t="shared" si="105"/>
        <v>-5.6022542096686612E-2</v>
      </c>
      <c r="U170">
        <v>1144</v>
      </c>
      <c r="V170" s="4">
        <v>0.23799999999999999</v>
      </c>
      <c r="W170" s="2">
        <f t="shared" si="106"/>
        <v>0.37859858772406302</v>
      </c>
      <c r="X170" s="2">
        <f>(D170-(U170/1.153))/D170</f>
        <v>0.4610568844094215</v>
      </c>
      <c r="Y170">
        <f t="shared" si="95"/>
        <v>1007.864</v>
      </c>
      <c r="Z170" s="2">
        <f t="shared" si="107"/>
        <v>0.45254535578489952</v>
      </c>
      <c r="AA170" s="2">
        <f>(D170-(Y170/1.153))/D170</f>
        <v>0.5251911151647003</v>
      </c>
      <c r="AB170" s="2">
        <f t="shared" si="96"/>
        <v>-1.0665127648017358E-2</v>
      </c>
      <c r="AC170">
        <v>1167</v>
      </c>
      <c r="AD170" s="2">
        <v>0.222</v>
      </c>
      <c r="AE170" s="2">
        <f t="shared" si="108"/>
        <v>0.36610537751222161</v>
      </c>
      <c r="AF170" s="2">
        <f>(D170-(AC170/1.163))/D170</f>
        <v>0.45494873388841067</v>
      </c>
      <c r="AG170">
        <f t="shared" si="100"/>
        <v>1037.463</v>
      </c>
      <c r="AH170" s="2">
        <f t="shared" si="109"/>
        <v>0.43646768060836505</v>
      </c>
      <c r="AI170" s="2">
        <f>(D170-(AG170/1.151))/D170</f>
        <v>0.51039763736608601</v>
      </c>
      <c r="AJ170" s="4">
        <f t="shared" si="97"/>
        <v>-8.2407600677848622E-2</v>
      </c>
      <c r="AK170" s="4">
        <f t="shared" si="98"/>
        <v>9.6978243763858486E-3</v>
      </c>
      <c r="AL170" s="4">
        <f t="shared" si="99"/>
        <v>2.9368049657493425E-2</v>
      </c>
    </row>
    <row r="171" spans="1:38" ht="12.75" customHeight="1" x14ac:dyDescent="0.2">
      <c r="A171" t="s">
        <v>262</v>
      </c>
      <c r="D171">
        <v>1808</v>
      </c>
      <c r="E171" s="1">
        <v>38961</v>
      </c>
      <c r="F171">
        <v>1423</v>
      </c>
      <c r="G171" s="2">
        <v>0.29399999999999998</v>
      </c>
      <c r="H171" s="2">
        <f t="shared" si="101"/>
        <v>0.21294247787610621</v>
      </c>
      <c r="I171" s="2">
        <f>(D171-(F171/1.161))/D171</f>
        <v>0.32208654425159877</v>
      </c>
      <c r="J171">
        <f t="shared" si="94"/>
        <v>1213.819</v>
      </c>
      <c r="K171" s="2">
        <f t="shared" si="102"/>
        <v>0.32863993362831861</v>
      </c>
      <c r="L171" s="2">
        <f>(D171-(J171/1.161))/D171</f>
        <v>0.42173982224661377</v>
      </c>
      <c r="M171">
        <v>1295</v>
      </c>
      <c r="N171" s="2">
        <v>0.245</v>
      </c>
      <c r="O171" s="2">
        <f t="shared" si="103"/>
        <v>0.28373893805309736</v>
      </c>
      <c r="P171" s="2">
        <f>((D171-(J171/1.156))/D171)</f>
        <v>0.41923869691031018</v>
      </c>
      <c r="Q171">
        <f t="shared" si="84"/>
        <v>1136.3625</v>
      </c>
      <c r="R171" s="2">
        <f t="shared" si="104"/>
        <v>0.37148091814159295</v>
      </c>
      <c r="S171" s="2">
        <f>(D171-(Q171/1.156))/D171</f>
        <v>0.45629837209480356</v>
      </c>
      <c r="T171" s="2">
        <f t="shared" si="105"/>
        <v>-4.2840984513274338E-2</v>
      </c>
      <c r="U171">
        <v>1300</v>
      </c>
      <c r="V171" s="4">
        <v>0.24099999999999999</v>
      </c>
      <c r="W171" s="2">
        <f t="shared" si="106"/>
        <v>0.28097345132743362</v>
      </c>
      <c r="X171" s="2">
        <f>(D171-(U171/1.153))/D171</f>
        <v>0.37638634113394071</v>
      </c>
      <c r="Y171">
        <f t="shared" si="95"/>
        <v>1143.3499999999999</v>
      </c>
      <c r="Z171" s="2">
        <f t="shared" si="107"/>
        <v>0.36761615044247792</v>
      </c>
      <c r="AA171" s="2">
        <f>(D171-(Y171/1.153))/D171</f>
        <v>0.4515317870273009</v>
      </c>
      <c r="AB171" s="2">
        <f t="shared" si="96"/>
        <v>3.8647676991150348E-3</v>
      </c>
      <c r="AC171">
        <v>1216</v>
      </c>
      <c r="AD171" s="2">
        <v>0.21199999999999999</v>
      </c>
      <c r="AE171" s="2">
        <f t="shared" si="108"/>
        <v>0.32743362831858408</v>
      </c>
      <c r="AF171" s="2">
        <f>(D171-(AC171/1.163))/D171</f>
        <v>0.42169701489130196</v>
      </c>
      <c r="AG171">
        <f t="shared" si="100"/>
        <v>1087.104</v>
      </c>
      <c r="AH171" s="2">
        <f t="shared" si="109"/>
        <v>0.39872566371681412</v>
      </c>
      <c r="AI171" s="2">
        <f>(D171-(AG171/1.151))/D171</f>
        <v>0.47760700583563348</v>
      </c>
      <c r="AJ171" s="4">
        <f t="shared" si="97"/>
        <v>-0.1043936534194967</v>
      </c>
      <c r="AK171" s="4">
        <f t="shared" si="98"/>
        <v>-4.3347523347523231E-2</v>
      </c>
      <c r="AL171" s="4">
        <f t="shared" si="99"/>
        <v>-4.9194035072374909E-2</v>
      </c>
    </row>
    <row r="172" spans="1:38" ht="12.75" customHeight="1" x14ac:dyDescent="0.2">
      <c r="A172" t="s">
        <v>262</v>
      </c>
      <c r="B172" s="11" t="s">
        <v>10</v>
      </c>
      <c r="D172">
        <v>2043</v>
      </c>
      <c r="E172" s="1">
        <v>38991</v>
      </c>
      <c r="F172">
        <v>1650</v>
      </c>
      <c r="G172" s="2">
        <v>0.27800000000000002</v>
      </c>
      <c r="H172" s="2">
        <f t="shared" si="101"/>
        <v>0.19236417033773862</v>
      </c>
      <c r="I172" s="2">
        <f>(D172-(F172/1.163))/D172</f>
        <v>0.30555818601697216</v>
      </c>
      <c r="J172">
        <f t="shared" si="94"/>
        <v>1420.65</v>
      </c>
      <c r="K172" s="2">
        <f t="shared" si="102"/>
        <v>0.30462555066079289</v>
      </c>
      <c r="L172" s="2">
        <f>(D172-(J172/1.163))/D172</f>
        <v>0.40208559816061296</v>
      </c>
      <c r="M172">
        <v>1470</v>
      </c>
      <c r="N172" s="2">
        <v>0.252</v>
      </c>
      <c r="O172" s="2">
        <f t="shared" si="103"/>
        <v>0.28046989720998533</v>
      </c>
      <c r="P172" s="2">
        <f>(D172-(M172/1.158))/D172</f>
        <v>0.37864412539722386</v>
      </c>
      <c r="Q172">
        <f t="shared" si="84"/>
        <v>1284.78</v>
      </c>
      <c r="R172" s="2">
        <f t="shared" si="104"/>
        <v>0.37113069016152717</v>
      </c>
      <c r="S172" s="2">
        <f>(D172-(Q172/1.158))/D172</f>
        <v>0.45693496559717367</v>
      </c>
      <c r="T172" s="2">
        <f t="shared" si="105"/>
        <v>-6.6505139500734278E-2</v>
      </c>
      <c r="U172">
        <v>1463</v>
      </c>
      <c r="V172" s="4">
        <v>0.27100000000000002</v>
      </c>
      <c r="W172" s="2">
        <f t="shared" si="106"/>
        <v>0.28389623103279493</v>
      </c>
      <c r="X172" s="2">
        <f>(D172-(U172/1.148))/D172</f>
        <v>0.37621622912264358</v>
      </c>
      <c r="Y172">
        <f t="shared" si="95"/>
        <v>1264.7635</v>
      </c>
      <c r="Z172" s="2">
        <f t="shared" si="107"/>
        <v>0.3809282917278512</v>
      </c>
      <c r="AA172" s="2">
        <f>(D172-(Y172/1.148))/D172</f>
        <v>0.46073893007652539</v>
      </c>
      <c r="AB172" s="2">
        <f t="shared" si="96"/>
        <v>-9.7976015663240323E-3</v>
      </c>
      <c r="AC172">
        <v>1379</v>
      </c>
      <c r="AD172" s="2">
        <v>0.223</v>
      </c>
      <c r="AE172" s="2">
        <f t="shared" si="108"/>
        <v>0.32501223690651004</v>
      </c>
      <c r="AF172" s="2">
        <f>(D172-(AC172/1.147))/D172</f>
        <v>0.41151895109547521</v>
      </c>
      <c r="AG172">
        <f t="shared" si="100"/>
        <v>1225.2414999999999</v>
      </c>
      <c r="AH172" s="2">
        <f t="shared" si="109"/>
        <v>0.40027337249143424</v>
      </c>
      <c r="AI172" s="2">
        <f>(D172-(AG172/1.17))/D172</f>
        <v>0.48741313888156762</v>
      </c>
      <c r="AJ172" s="4">
        <f t="shared" si="97"/>
        <v>-0.13754865730475505</v>
      </c>
      <c r="AK172" s="4">
        <f t="shared" si="98"/>
        <v>-4.6341396970687627E-2</v>
      </c>
      <c r="AL172" s="4">
        <f t="shared" si="99"/>
        <v>-3.1248529863488524E-2</v>
      </c>
    </row>
    <row r="173" spans="1:38" ht="12.75" customHeight="1" x14ac:dyDescent="0.2">
      <c r="A173" t="s">
        <v>55</v>
      </c>
      <c r="D173">
        <v>2266</v>
      </c>
      <c r="E173" s="1">
        <v>38961</v>
      </c>
      <c r="F173">
        <v>1260</v>
      </c>
      <c r="G173" s="2">
        <v>0.23799999999999999</v>
      </c>
      <c r="H173" s="2">
        <f t="shared" si="101"/>
        <v>0.44395410414827891</v>
      </c>
      <c r="I173" s="2">
        <f>(D173-(F173/1.161))/D173</f>
        <v>0.52106296653598527</v>
      </c>
      <c r="J173">
        <f t="shared" si="94"/>
        <v>1110.06</v>
      </c>
      <c r="K173" s="2">
        <f t="shared" si="102"/>
        <v>0.51012356575463369</v>
      </c>
      <c r="L173" s="2">
        <f>(D173-(J173/1.161))/D173</f>
        <v>0.578056473518203</v>
      </c>
      <c r="M173">
        <v>1121</v>
      </c>
      <c r="N173" s="2">
        <v>0.314</v>
      </c>
      <c r="O173" s="2">
        <f t="shared" si="103"/>
        <v>0.50529567519858787</v>
      </c>
      <c r="P173" s="2">
        <f>((D173-(J173/1.156))/D173)</f>
        <v>0.57623145826525413</v>
      </c>
      <c r="Q173">
        <f t="shared" si="84"/>
        <v>945.00299999999993</v>
      </c>
      <c r="R173" s="2">
        <f t="shared" si="104"/>
        <v>0.5829642541924096</v>
      </c>
      <c r="S173" s="2">
        <f>(D173-(Q173/1.156))/D173</f>
        <v>0.63924243442249962</v>
      </c>
      <c r="T173" s="2">
        <f t="shared" si="105"/>
        <v>-7.2840688437775913E-2</v>
      </c>
      <c r="U173">
        <v>1126</v>
      </c>
      <c r="V173" s="4">
        <v>0.26300000000000001</v>
      </c>
      <c r="W173" s="2">
        <f t="shared" si="106"/>
        <v>0.50308914386584291</v>
      </c>
      <c r="X173" s="2">
        <f>(D173-(U173/1.153))/D173</f>
        <v>0.56902787846126879</v>
      </c>
      <c r="Y173">
        <f t="shared" si="95"/>
        <v>977.93100000000004</v>
      </c>
      <c r="Z173" s="2">
        <f t="shared" si="107"/>
        <v>0.56843292144748458</v>
      </c>
      <c r="AA173" s="2">
        <f>(D173-(Y173/1.153))/D173</f>
        <v>0.62570071244361192</v>
      </c>
      <c r="AB173" s="2">
        <f t="shared" si="96"/>
        <v>1.4531332744925018E-2</v>
      </c>
      <c r="AC173">
        <v>1080</v>
      </c>
      <c r="AD173" s="2">
        <v>0.27</v>
      </c>
      <c r="AE173" s="2">
        <f t="shared" si="108"/>
        <v>0.5233892321270962</v>
      </c>
      <c r="AF173" s="2">
        <f>(D173-(AC173/1.163))/D173</f>
        <v>0.59018850569827708</v>
      </c>
      <c r="AG173">
        <f t="shared" si="100"/>
        <v>934.2</v>
      </c>
      <c r="AH173" s="2">
        <f t="shared" si="109"/>
        <v>0.58773168578993817</v>
      </c>
      <c r="AI173" s="2">
        <f>(D173-(AG173/1.151))/D173</f>
        <v>0.64181727696780033</v>
      </c>
      <c r="AJ173" s="4">
        <f t="shared" si="97"/>
        <v>-0.15842386898005509</v>
      </c>
      <c r="AK173" s="4">
        <f t="shared" si="98"/>
        <v>-1.1431709740603726E-2</v>
      </c>
      <c r="AL173" s="4">
        <f t="shared" si="99"/>
        <v>-4.4717878868754377E-2</v>
      </c>
    </row>
    <row r="174" spans="1:38" ht="12.75" customHeight="1" x14ac:dyDescent="0.2">
      <c r="A174" t="s">
        <v>55</v>
      </c>
      <c r="B174" s="11" t="s">
        <v>55</v>
      </c>
      <c r="D174">
        <v>2395</v>
      </c>
      <c r="E174" s="1">
        <v>38961</v>
      </c>
      <c r="F174">
        <v>1284</v>
      </c>
      <c r="G174" s="2">
        <v>0.248</v>
      </c>
      <c r="H174" s="2">
        <f t="shared" si="101"/>
        <v>0.46388308977035492</v>
      </c>
      <c r="I174" s="2">
        <f>(D174-(F174/1.161))/D174</f>
        <v>0.5382283288289017</v>
      </c>
      <c r="J174">
        <f t="shared" si="94"/>
        <v>1124.7840000000001</v>
      </c>
      <c r="K174" s="2">
        <f t="shared" si="102"/>
        <v>0.53036158663883082</v>
      </c>
      <c r="L174" s="2">
        <f>(D174-(J174/1.161))/D174</f>
        <v>0.59548801605411794</v>
      </c>
      <c r="M174">
        <v>1150</v>
      </c>
      <c r="N174" s="2">
        <v>0.21099999999999999</v>
      </c>
      <c r="O174" s="2">
        <f t="shared" si="103"/>
        <v>0.51983298538622125</v>
      </c>
      <c r="P174" s="2">
        <f>((D174-(J174/1.156))/D174)</f>
        <v>0.59373839674639339</v>
      </c>
      <c r="Q174">
        <f t="shared" si="84"/>
        <v>1028.675</v>
      </c>
      <c r="R174" s="2">
        <f t="shared" si="104"/>
        <v>0.57049060542797492</v>
      </c>
      <c r="S174" s="2">
        <f>(D174-(Q174/1.156))/D174</f>
        <v>0.62845208082004744</v>
      </c>
      <c r="T174" s="2">
        <f t="shared" si="105"/>
        <v>-4.01290187891441E-2</v>
      </c>
      <c r="U174">
        <v>1172</v>
      </c>
      <c r="V174" s="4">
        <v>0.27400000000000002</v>
      </c>
      <c r="W174" s="2">
        <f t="shared" si="106"/>
        <v>0.51064718162839251</v>
      </c>
      <c r="X174" s="2">
        <f>(D174-(U174/1.153))/D174</f>
        <v>0.57558298493355808</v>
      </c>
      <c r="Y174">
        <f t="shared" si="95"/>
        <v>1011.436</v>
      </c>
      <c r="Z174" s="2">
        <f t="shared" si="107"/>
        <v>0.57768851774530261</v>
      </c>
      <c r="AA174" s="2">
        <f>(D174-(Y174/1.153))/D174</f>
        <v>0.63372811599766066</v>
      </c>
      <c r="AB174" s="2">
        <f t="shared" si="96"/>
        <v>-7.1979123173276927E-3</v>
      </c>
      <c r="AC174">
        <v>1134</v>
      </c>
      <c r="AD174" s="2">
        <v>0.27100000000000002</v>
      </c>
      <c r="AE174" s="2">
        <f t="shared" si="108"/>
        <v>0.52651356993736953</v>
      </c>
      <c r="AF174" s="2">
        <f>(D174-(AC174/1.163))/D174</f>
        <v>0.59287495265465995</v>
      </c>
      <c r="AG174">
        <f t="shared" si="100"/>
        <v>980.34300000000007</v>
      </c>
      <c r="AH174" s="2">
        <f t="shared" si="109"/>
        <v>0.59067098121085593</v>
      </c>
      <c r="AI174" s="2">
        <f>(D174-(AG174/1.151))/D174</f>
        <v>0.64437096543080452</v>
      </c>
      <c r="AJ174" s="4">
        <f t="shared" si="97"/>
        <v>-0.12841665599795171</v>
      </c>
      <c r="AK174" s="4">
        <f t="shared" si="98"/>
        <v>-4.6984713344836823E-2</v>
      </c>
      <c r="AL174" s="4">
        <f t="shared" si="99"/>
        <v>-3.0741440882072806E-2</v>
      </c>
    </row>
    <row r="175" spans="1:38" ht="12.75" customHeight="1" x14ac:dyDescent="0.2">
      <c r="A175" t="s">
        <v>55</v>
      </c>
      <c r="B175" s="11" t="s">
        <v>275</v>
      </c>
      <c r="D175">
        <v>2276</v>
      </c>
      <c r="E175" s="1">
        <v>38991</v>
      </c>
      <c r="G175" s="2">
        <v>0.23799999999999999</v>
      </c>
      <c r="M175">
        <v>1057</v>
      </c>
      <c r="N175" s="2">
        <v>0.314</v>
      </c>
      <c r="O175" s="2">
        <f t="shared" si="103"/>
        <v>0.53558875219683655</v>
      </c>
      <c r="P175" s="2">
        <f>(D175-(M175/1.158))/D175</f>
        <v>0.59895401744113685</v>
      </c>
      <c r="Q175">
        <f t="shared" si="84"/>
        <v>891.05099999999993</v>
      </c>
      <c r="R175" s="2">
        <f t="shared" si="104"/>
        <v>0.6085013181019332</v>
      </c>
      <c r="S175" s="2">
        <f>(D175-(Q175/1.158))/D175</f>
        <v>0.66191823670287842</v>
      </c>
      <c r="T175" s="2"/>
      <c r="U175">
        <v>961</v>
      </c>
      <c r="V175" s="4">
        <v>0.2</v>
      </c>
      <c r="W175" s="2">
        <f t="shared" si="106"/>
        <v>0.57776801405975398</v>
      </c>
      <c r="X175" s="2">
        <f>(D175-(U175/1.148))/D175</f>
        <v>0.63220210283950695</v>
      </c>
      <c r="Y175">
        <f t="shared" si="95"/>
        <v>864.9</v>
      </c>
      <c r="Z175" s="2">
        <f t="shared" si="107"/>
        <v>0.61999121265377855</v>
      </c>
      <c r="AA175" s="2">
        <f>(D175-(Y175/1.148))/D175</f>
        <v>0.66898189255555629</v>
      </c>
      <c r="AB175" s="2">
        <f t="shared" si="96"/>
        <v>-1.1489894551845348E-2</v>
      </c>
      <c r="AC175">
        <v>930</v>
      </c>
      <c r="AD175" s="2">
        <v>0.105</v>
      </c>
      <c r="AE175" s="2">
        <f t="shared" si="108"/>
        <v>0.5913884007029877</v>
      </c>
      <c r="AF175" s="2">
        <f>(D175-(AC175/1.147))/D175</f>
        <v>0.64375623426590034</v>
      </c>
      <c r="AG175">
        <f t="shared" si="100"/>
        <v>881.17499999999995</v>
      </c>
      <c r="AH175" s="2">
        <f t="shared" si="109"/>
        <v>0.61284050966608083</v>
      </c>
      <c r="AI175" s="2">
        <f>(D175-(AG175/1.17))/D175</f>
        <v>0.66909445270605206</v>
      </c>
      <c r="AJ175" s="4">
        <f t="shared" si="97"/>
        <v>-0.61284050966608083</v>
      </c>
      <c r="AK175" s="4">
        <f t="shared" si="98"/>
        <v>-1.108354067275613E-2</v>
      </c>
      <c r="AL175" s="4">
        <f t="shared" si="99"/>
        <v>1.8817204301075256E-2</v>
      </c>
    </row>
    <row r="176" spans="1:38" ht="12.75" customHeight="1" x14ac:dyDescent="0.2">
      <c r="A176" t="s">
        <v>26</v>
      </c>
      <c r="D176">
        <v>1636</v>
      </c>
      <c r="E176" s="1">
        <v>38991</v>
      </c>
      <c r="F176">
        <v>1267</v>
      </c>
      <c r="G176" s="2">
        <v>0.27900000000000003</v>
      </c>
      <c r="H176" s="2">
        <f>(D176-F176)/D176</f>
        <v>0.22555012224938875</v>
      </c>
      <c r="I176" s="2">
        <f>(D176-(F176/1.163))/D176</f>
        <v>0.33409296840016228</v>
      </c>
      <c r="J176">
        <f t="shared" si="94"/>
        <v>1090.2535</v>
      </c>
      <c r="K176" s="2">
        <f>(D176-J176)/D176</f>
        <v>0.33358588019559898</v>
      </c>
      <c r="L176" s="2">
        <f>(D176-(J176/1.163))/D176</f>
        <v>0.42698699930833967</v>
      </c>
      <c r="M176">
        <v>1178</v>
      </c>
      <c r="N176" s="2">
        <v>0.21099999999999999</v>
      </c>
      <c r="O176" s="2">
        <f t="shared" si="103"/>
        <v>0.27995110024449876</v>
      </c>
      <c r="P176" s="2">
        <f>(D176-(M176/1.158))/D176</f>
        <v>0.37819611420077609</v>
      </c>
      <c r="Q176">
        <f t="shared" si="84"/>
        <v>1053.721</v>
      </c>
      <c r="R176" s="2">
        <f t="shared" si="104"/>
        <v>0.35591625916870417</v>
      </c>
      <c r="S176" s="2">
        <f>(D176-(Q176/1.158))/D176</f>
        <v>0.44379642415259418</v>
      </c>
      <c r="T176" s="2">
        <f>-(R176-K176)</f>
        <v>-2.2330378973105192E-2</v>
      </c>
      <c r="U176">
        <v>1177</v>
      </c>
      <c r="V176" s="4">
        <v>0.23</v>
      </c>
      <c r="W176" s="2">
        <f t="shared" si="106"/>
        <v>0.28056234718826406</v>
      </c>
      <c r="X176" s="2">
        <f>(D176-(U176/1.148))/D176</f>
        <v>0.37331214911869681</v>
      </c>
      <c r="Y176">
        <f t="shared" si="95"/>
        <v>1041.645</v>
      </c>
      <c r="Z176" s="2">
        <f t="shared" si="107"/>
        <v>0.36329767726161372</v>
      </c>
      <c r="AA176" s="2">
        <f>(D176-(Y176/1.148))/D176</f>
        <v>0.44538125197004674</v>
      </c>
      <c r="AB176" s="2">
        <f t="shared" si="96"/>
        <v>-7.3814180929095419E-3</v>
      </c>
      <c r="AC176">
        <v>1146</v>
      </c>
      <c r="AD176" s="2">
        <v>0.22700000000000001</v>
      </c>
      <c r="AE176" s="2">
        <f t="shared" si="108"/>
        <v>0.2995110024449878</v>
      </c>
      <c r="AF176" s="2">
        <f>(D176-(AC176/1.147))/D176</f>
        <v>0.38928596551437472</v>
      </c>
      <c r="AG176">
        <f t="shared" si="100"/>
        <v>1015.929</v>
      </c>
      <c r="AH176" s="2">
        <f t="shared" si="109"/>
        <v>0.37901650366748169</v>
      </c>
      <c r="AI176" s="2">
        <f>(D176-(AG176/1.17))/D176</f>
        <v>0.46924487492947148</v>
      </c>
      <c r="AJ176" s="4">
        <f t="shared" si="97"/>
        <v>-6.8171760053969271E-2</v>
      </c>
      <c r="AK176" s="4">
        <f t="shared" si="98"/>
        <v>-3.5865281227194012E-2</v>
      </c>
      <c r="AL176" s="4">
        <f t="shared" si="99"/>
        <v>-2.4687873507769131E-2</v>
      </c>
    </row>
    <row r="177" spans="1:38" ht="12.75" customHeight="1" x14ac:dyDescent="0.2">
      <c r="A177" t="s">
        <v>26</v>
      </c>
      <c r="B177" s="11" t="s">
        <v>26</v>
      </c>
      <c r="D177" t="s">
        <v>295</v>
      </c>
      <c r="E177" s="1"/>
      <c r="S177" s="2"/>
      <c r="T177" s="2"/>
      <c r="U177">
        <v>1291</v>
      </c>
      <c r="V177" s="4">
        <v>0.19900000000000001</v>
      </c>
      <c r="W177" t="s">
        <v>295</v>
      </c>
      <c r="Y177">
        <f t="shared" si="95"/>
        <v>1162.5454999999999</v>
      </c>
      <c r="Z177" s="2">
        <v>0</v>
      </c>
      <c r="AB177" s="2">
        <f t="shared" si="96"/>
        <v>0</v>
      </c>
      <c r="AC177">
        <v>1262</v>
      </c>
      <c r="AD177" s="2">
        <v>0.25800000000000001</v>
      </c>
      <c r="AE177" s="2" t="s">
        <v>295</v>
      </c>
      <c r="AG177">
        <f t="shared" si="100"/>
        <v>1099.202</v>
      </c>
      <c r="AH177" s="2" t="s">
        <v>295</v>
      </c>
      <c r="AI177" s="2" t="s">
        <v>295</v>
      </c>
      <c r="AJ177" s="4" t="s">
        <v>295</v>
      </c>
      <c r="AK177" s="4" t="s">
        <v>295</v>
      </c>
      <c r="AL177" s="4" t="s">
        <v>295</v>
      </c>
    </row>
    <row r="178" spans="1:38" ht="12.75" customHeight="1" x14ac:dyDescent="0.2">
      <c r="A178" t="s">
        <v>30</v>
      </c>
      <c r="D178">
        <v>3769</v>
      </c>
      <c r="E178" s="1">
        <v>38961</v>
      </c>
      <c r="F178">
        <v>2377</v>
      </c>
      <c r="G178" s="2">
        <v>0.22600000000000001</v>
      </c>
      <c r="H178" s="2">
        <f t="shared" ref="H178:H227" si="110">(D178-F178)/D178</f>
        <v>0.36932873441231096</v>
      </c>
      <c r="I178" s="2">
        <f>(D178-(F178/1.161))/D178</f>
        <v>0.45678616228450558</v>
      </c>
      <c r="J178">
        <f t="shared" si="94"/>
        <v>2108.3989999999999</v>
      </c>
      <c r="K178" s="2">
        <f t="shared" ref="K178:K227" si="111">(D178-J178)/D178</f>
        <v>0.44059458742371987</v>
      </c>
      <c r="L178" s="2">
        <f>(D178-(J178/1.161))/D178</f>
        <v>0.51816932594635645</v>
      </c>
      <c r="M178">
        <v>2201</v>
      </c>
      <c r="N178" s="2">
        <v>0.219</v>
      </c>
      <c r="O178" s="2">
        <f>(D178-M178)/D178</f>
        <v>0.41602547094720083</v>
      </c>
      <c r="P178" s="2">
        <f>((D178-(J178/1.156))/D178)</f>
        <v>0.51608528323851199</v>
      </c>
      <c r="Q178">
        <f t="shared" si="84"/>
        <v>1959.9904999999999</v>
      </c>
      <c r="R178" s="2">
        <f>(D178-Q178)/D178</f>
        <v>0.47997068187848241</v>
      </c>
      <c r="S178" s="2">
        <f>(D178-(Q178/1.156))/D178</f>
        <v>0.55014764868380828</v>
      </c>
      <c r="T178" s="2">
        <f>-(R178-K178)</f>
        <v>-3.9376094454762534E-2</v>
      </c>
      <c r="U178">
        <v>2232</v>
      </c>
      <c r="V178" s="4">
        <v>0.193</v>
      </c>
      <c r="W178" s="2">
        <f t="shared" si="106"/>
        <v>0.40780047758026</v>
      </c>
      <c r="X178" s="2">
        <f>(D178-(U178/1.153))/D178</f>
        <v>0.4863837619950217</v>
      </c>
      <c r="Y178">
        <f t="shared" si="95"/>
        <v>2016.6119999999999</v>
      </c>
      <c r="Z178" s="2">
        <f>(D178-Y178)/D178</f>
        <v>0.46494773149376495</v>
      </c>
      <c r="AA178" s="2">
        <f>(D178-(Y178/1.153))/D178</f>
        <v>0.53594772896250209</v>
      </c>
      <c r="AB178" s="2">
        <f t="shared" si="96"/>
        <v>1.5022950384717459E-2</v>
      </c>
      <c r="AC178">
        <v>2250</v>
      </c>
      <c r="AD178" s="2">
        <v>0.17699999999999999</v>
      </c>
      <c r="AE178" s="2">
        <f>(D178-AC178)/D178</f>
        <v>0.40302467498010081</v>
      </c>
      <c r="AF178" s="2">
        <f>(D178-(AC178/1.163))/D178</f>
        <v>0.48669361563207292</v>
      </c>
      <c r="AG178">
        <f t="shared" si="100"/>
        <v>2050.875</v>
      </c>
      <c r="AH178" s="2">
        <f>(D178-AG178)/D178</f>
        <v>0.45585699124436191</v>
      </c>
      <c r="AI178" s="2">
        <f>(D178-(AG178/1.151))/D178</f>
        <v>0.52724325911760372</v>
      </c>
      <c r="AJ178" s="4">
        <f t="shared" si="97"/>
        <v>-2.7283260900806842E-2</v>
      </c>
      <c r="AK178" s="4">
        <f t="shared" si="98"/>
        <v>4.6369867609052054E-2</v>
      </c>
      <c r="AL178" s="4">
        <f t="shared" si="99"/>
        <v>1.6990377920988092E-2</v>
      </c>
    </row>
    <row r="179" spans="1:38" ht="15" customHeight="1" x14ac:dyDescent="0.2">
      <c r="A179" t="s">
        <v>30</v>
      </c>
      <c r="B179" s="11" t="s">
        <v>30</v>
      </c>
      <c r="D179">
        <v>4455</v>
      </c>
      <c r="E179" s="1">
        <v>39173</v>
      </c>
      <c r="F179">
        <v>2782</v>
      </c>
      <c r="G179" s="2">
        <v>0.22900000000000001</v>
      </c>
      <c r="H179" s="2">
        <f t="shared" si="110"/>
        <v>0.3755331088664422</v>
      </c>
      <c r="I179" s="2">
        <f>(D179-(F179/1.161))/D179</f>
        <v>0.46213015406239638</v>
      </c>
      <c r="J179">
        <f t="shared" si="94"/>
        <v>2463.4609999999998</v>
      </c>
      <c r="K179" s="2">
        <f t="shared" si="111"/>
        <v>0.44703456790123464</v>
      </c>
      <c r="L179" s="2">
        <f>(D179-(J179/1.161))/D179</f>
        <v>0.52371625142225209</v>
      </c>
      <c r="M179">
        <v>2620</v>
      </c>
      <c r="N179" s="2">
        <v>0.221</v>
      </c>
      <c r="O179" s="2">
        <f>(D179-M179)/D179</f>
        <v>0.41189674523007858</v>
      </c>
      <c r="P179" s="2">
        <f>((D179-(J179/1.156))/D179)</f>
        <v>0.52165620060660434</v>
      </c>
      <c r="Q179">
        <f t="shared" si="84"/>
        <v>2330.4899999999998</v>
      </c>
      <c r="R179" s="2">
        <f>(D179-Q179)/D179</f>
        <v>0.47688215488215491</v>
      </c>
      <c r="S179" s="2">
        <f>(D179-(Q179/1.156))/D179</f>
        <v>0.54747591252781569</v>
      </c>
      <c r="T179" s="2">
        <f>-(R179-K179)</f>
        <v>-2.9847586980920271E-2</v>
      </c>
      <c r="U179">
        <v>2714</v>
      </c>
      <c r="V179" s="4">
        <v>0.16</v>
      </c>
      <c r="W179" s="2">
        <f t="shared" si="106"/>
        <v>0.39079685746352411</v>
      </c>
      <c r="X179" s="2">
        <f>(D179-(U179/1.125))/D179</f>
        <v>0.45848609552313258</v>
      </c>
      <c r="Y179">
        <f t="shared" si="95"/>
        <v>2496.88</v>
      </c>
      <c r="Z179" s="2">
        <f>(D179-Y179)/D179</f>
        <v>0.4395331088664422</v>
      </c>
      <c r="AA179" s="2">
        <f>(D179-(Y179/1.125))/D179</f>
        <v>0.50180720788128186</v>
      </c>
      <c r="AB179" s="2">
        <f t="shared" si="96"/>
        <v>3.7349046015712706E-2</v>
      </c>
      <c r="AC179">
        <v>2791</v>
      </c>
      <c r="AD179" s="2">
        <v>0.16800000000000001</v>
      </c>
      <c r="AE179" s="2">
        <f>(D179-AC179)/D179</f>
        <v>0.37351290684624017</v>
      </c>
      <c r="AF179" s="2">
        <f>(D179-(AC179/1.123))/D179</f>
        <v>0.4421308164258595</v>
      </c>
      <c r="AG179">
        <f t="shared" si="100"/>
        <v>2556.556</v>
      </c>
      <c r="AH179" s="2">
        <f>(D179-AG179)/D179</f>
        <v>0.42613782267115602</v>
      </c>
      <c r="AI179" s="2">
        <f>(D179-(AG179/1.123))/D179</f>
        <v>0.4889918278460873</v>
      </c>
      <c r="AJ179" s="4">
        <f t="shared" si="97"/>
        <v>3.7790328322632266E-2</v>
      </c>
      <c r="AK179" s="4">
        <f t="shared" si="98"/>
        <v>9.7003634428811034E-2</v>
      </c>
      <c r="AL179" s="4">
        <f t="shared" si="99"/>
        <v>2.3900227483899885E-2</v>
      </c>
    </row>
    <row r="180" spans="1:38" ht="15" customHeight="1" x14ac:dyDescent="0.2">
      <c r="A180" t="s">
        <v>30</v>
      </c>
      <c r="B180" s="11" t="s">
        <v>30</v>
      </c>
      <c r="C180" s="3" t="s">
        <v>327</v>
      </c>
      <c r="E180" s="1"/>
      <c r="F180">
        <v>2867</v>
      </c>
      <c r="M180">
        <v>2706</v>
      </c>
      <c r="S180" s="2"/>
      <c r="T180" s="2"/>
      <c r="U180">
        <v>2811</v>
      </c>
      <c r="AB180" s="2"/>
      <c r="AC180">
        <v>3037</v>
      </c>
      <c r="AJ180" s="4">
        <f>(AC180-F180)/AC180</f>
        <v>5.5976292393809683E-2</v>
      </c>
      <c r="AK180" s="4">
        <f>(AC180-M180)/AC180</f>
        <v>0.10898913401382944</v>
      </c>
      <c r="AL180" s="4">
        <f>(AC180-U180)/AC180</f>
        <v>7.441554165294699E-2</v>
      </c>
    </row>
    <row r="181" spans="1:38" ht="15" customHeight="1" x14ac:dyDescent="0.2">
      <c r="A181" t="s">
        <v>30</v>
      </c>
      <c r="B181" s="11" t="s">
        <v>30</v>
      </c>
      <c r="C181" s="3" t="s">
        <v>328</v>
      </c>
      <c r="E181" s="1"/>
      <c r="F181">
        <v>2809</v>
      </c>
      <c r="M181">
        <v>2582</v>
      </c>
      <c r="S181" s="2"/>
      <c r="T181" s="2"/>
      <c r="U181">
        <v>2507</v>
      </c>
      <c r="AB181" s="2"/>
      <c r="AC181">
        <v>2585</v>
      </c>
      <c r="AJ181" s="4">
        <f t="shared" ref="AJ181:AJ198" si="112">(AC181-F181)/AC181</f>
        <v>-8.6653771760154735E-2</v>
      </c>
      <c r="AK181" s="4">
        <f t="shared" ref="AK181:AK198" si="113">(AC181-M181)/AC181</f>
        <v>1.1605415860735009E-3</v>
      </c>
      <c r="AL181" s="4">
        <f t="shared" ref="AL181:AL198" si="114">(AC181-U181)/AC181</f>
        <v>3.0174081237911026E-2</v>
      </c>
    </row>
    <row r="182" spans="1:38" ht="15" customHeight="1" x14ac:dyDescent="0.2">
      <c r="A182" t="s">
        <v>30</v>
      </c>
      <c r="B182" s="11" t="s">
        <v>30</v>
      </c>
      <c r="C182" s="3" t="s">
        <v>329</v>
      </c>
      <c r="E182" s="1"/>
      <c r="F182">
        <v>1930</v>
      </c>
      <c r="M182">
        <v>1704</v>
      </c>
      <c r="S182" s="2"/>
      <c r="T182" s="2"/>
      <c r="U182">
        <v>1676</v>
      </c>
      <c r="AB182" s="2"/>
      <c r="AC182">
        <v>1720</v>
      </c>
      <c r="AJ182" s="4">
        <f t="shared" si="112"/>
        <v>-0.12209302325581395</v>
      </c>
      <c r="AK182" s="4">
        <f t="shared" si="113"/>
        <v>9.3023255813953487E-3</v>
      </c>
      <c r="AL182" s="4">
        <f t="shared" si="114"/>
        <v>2.5581395348837209E-2</v>
      </c>
    </row>
    <row r="183" spans="1:38" ht="15" customHeight="1" x14ac:dyDescent="0.2">
      <c r="A183" t="s">
        <v>30</v>
      </c>
      <c r="B183" s="11" t="s">
        <v>30</v>
      </c>
      <c r="C183" s="3" t="s">
        <v>330</v>
      </c>
      <c r="E183" s="1"/>
      <c r="F183">
        <v>3252</v>
      </c>
      <c r="M183">
        <v>3227</v>
      </c>
      <c r="S183" s="2"/>
      <c r="T183" s="2"/>
      <c r="U183">
        <v>3757</v>
      </c>
      <c r="AB183" s="2"/>
      <c r="AC183">
        <v>3755</v>
      </c>
      <c r="AJ183" s="4">
        <f t="shared" si="112"/>
        <v>0.13395472703062583</v>
      </c>
      <c r="AK183" s="4">
        <f t="shared" si="113"/>
        <v>0.14061251664447402</v>
      </c>
      <c r="AL183" s="4">
        <f t="shared" si="114"/>
        <v>-5.3262316910785616E-4</v>
      </c>
    </row>
    <row r="184" spans="1:38" ht="15" customHeight="1" x14ac:dyDescent="0.2">
      <c r="A184" t="s">
        <v>30</v>
      </c>
      <c r="B184" s="11" t="s">
        <v>30</v>
      </c>
      <c r="C184" s="3" t="s">
        <v>331</v>
      </c>
      <c r="E184" s="1"/>
      <c r="F184">
        <v>3939</v>
      </c>
      <c r="M184">
        <v>3676</v>
      </c>
      <c r="S184" s="2"/>
      <c r="T184" s="2"/>
      <c r="U184">
        <v>3850</v>
      </c>
      <c r="AB184" s="2"/>
      <c r="AC184">
        <v>4087</v>
      </c>
      <c r="AJ184" s="4">
        <f t="shared" si="112"/>
        <v>3.6212380719354051E-2</v>
      </c>
      <c r="AK184" s="4">
        <f t="shared" si="113"/>
        <v>0.10056275997063861</v>
      </c>
      <c r="AL184" s="4">
        <f t="shared" si="114"/>
        <v>5.798874480058723E-2</v>
      </c>
    </row>
    <row r="185" spans="1:38" ht="15" customHeight="1" x14ac:dyDescent="0.2">
      <c r="A185" t="s">
        <v>30</v>
      </c>
      <c r="B185" s="11" t="s">
        <v>30</v>
      </c>
      <c r="C185" s="3" t="s">
        <v>332</v>
      </c>
      <c r="E185" s="1"/>
      <c r="F185">
        <v>3715</v>
      </c>
      <c r="M185">
        <v>3584</v>
      </c>
      <c r="S185" s="2"/>
      <c r="T185" s="2"/>
      <c r="U185">
        <v>3799</v>
      </c>
      <c r="AB185" s="2"/>
      <c r="AC185">
        <v>4118</v>
      </c>
      <c r="AJ185" s="4">
        <f t="shared" si="112"/>
        <v>9.7863040310830499E-2</v>
      </c>
      <c r="AK185" s="4">
        <f t="shared" si="113"/>
        <v>0.12967459932005829</v>
      </c>
      <c r="AL185" s="4">
        <f t="shared" si="114"/>
        <v>7.746478873239436E-2</v>
      </c>
    </row>
    <row r="186" spans="1:38" ht="15" customHeight="1" x14ac:dyDescent="0.2">
      <c r="A186" t="s">
        <v>30</v>
      </c>
      <c r="B186" s="11" t="s">
        <v>30</v>
      </c>
      <c r="C186" s="3" t="s">
        <v>333</v>
      </c>
      <c r="E186" s="1"/>
      <c r="F186">
        <v>2606</v>
      </c>
      <c r="M186">
        <v>2396</v>
      </c>
      <c r="S186" s="2"/>
      <c r="T186" s="2"/>
      <c r="U186">
        <v>2325</v>
      </c>
      <c r="AB186" s="2"/>
      <c r="AC186">
        <v>2382</v>
      </c>
      <c r="AJ186" s="4">
        <f t="shared" si="112"/>
        <v>-9.4038623005877411E-2</v>
      </c>
      <c r="AK186" s="4">
        <f t="shared" si="113"/>
        <v>-5.8774139378673382E-3</v>
      </c>
      <c r="AL186" s="4">
        <f t="shared" si="114"/>
        <v>2.3929471032745592E-2</v>
      </c>
    </row>
    <row r="187" spans="1:38" ht="15" customHeight="1" x14ac:dyDescent="0.2">
      <c r="A187" t="s">
        <v>30</v>
      </c>
      <c r="B187" s="11" t="s">
        <v>30</v>
      </c>
      <c r="C187" s="3" t="s">
        <v>334</v>
      </c>
      <c r="E187" s="1"/>
      <c r="F187">
        <v>2994</v>
      </c>
      <c r="M187">
        <v>2645</v>
      </c>
      <c r="S187" s="2"/>
      <c r="T187" s="2"/>
      <c r="U187">
        <v>2705</v>
      </c>
      <c r="AB187" s="2"/>
      <c r="AC187">
        <v>2784</v>
      </c>
      <c r="AJ187" s="4">
        <f t="shared" si="112"/>
        <v>-7.5431034482758619E-2</v>
      </c>
      <c r="AK187" s="4">
        <f t="shared" si="113"/>
        <v>4.9928160919540228E-2</v>
      </c>
      <c r="AL187" s="4">
        <f t="shared" si="114"/>
        <v>2.8376436781609195E-2</v>
      </c>
    </row>
    <row r="188" spans="1:38" ht="15" customHeight="1" x14ac:dyDescent="0.2">
      <c r="A188" t="s">
        <v>30</v>
      </c>
      <c r="B188" s="11" t="s">
        <v>30</v>
      </c>
      <c r="C188" s="3" t="s">
        <v>335</v>
      </c>
      <c r="E188" s="1"/>
      <c r="F188">
        <v>3003</v>
      </c>
      <c r="M188">
        <v>2864</v>
      </c>
      <c r="S188" s="2"/>
      <c r="T188" s="2"/>
      <c r="U188">
        <v>2714</v>
      </c>
      <c r="AB188" s="2"/>
      <c r="AC188">
        <v>2881</v>
      </c>
      <c r="AJ188" s="4">
        <f t="shared" si="112"/>
        <v>-4.2346407497396737E-2</v>
      </c>
      <c r="AK188" s="4">
        <f t="shared" si="113"/>
        <v>5.9007289135716767E-3</v>
      </c>
      <c r="AL188" s="4">
        <f t="shared" si="114"/>
        <v>5.796598403332176E-2</v>
      </c>
    </row>
    <row r="189" spans="1:38" ht="15" customHeight="1" x14ac:dyDescent="0.2">
      <c r="A189" t="s">
        <v>30</v>
      </c>
      <c r="B189" s="11" t="s">
        <v>30</v>
      </c>
      <c r="C189" s="3" t="s">
        <v>336</v>
      </c>
      <c r="E189" s="1"/>
      <c r="F189">
        <v>1935</v>
      </c>
      <c r="M189">
        <v>1711</v>
      </c>
      <c r="S189" s="2"/>
      <c r="T189" s="2"/>
      <c r="U189">
        <v>1705</v>
      </c>
      <c r="AB189" s="2"/>
      <c r="AC189">
        <v>1852</v>
      </c>
      <c r="AJ189" s="4">
        <f t="shared" si="112"/>
        <v>-4.4816414686825054E-2</v>
      </c>
      <c r="AK189" s="4">
        <f t="shared" si="113"/>
        <v>7.6133909287257023E-2</v>
      </c>
      <c r="AL189" s="4">
        <f t="shared" si="114"/>
        <v>7.9373650107991356E-2</v>
      </c>
    </row>
    <row r="190" spans="1:38" ht="15" customHeight="1" x14ac:dyDescent="0.2">
      <c r="A190" t="s">
        <v>30</v>
      </c>
      <c r="B190" s="11" t="s">
        <v>30</v>
      </c>
      <c r="C190" s="3" t="s">
        <v>337</v>
      </c>
      <c r="E190" s="1"/>
      <c r="F190">
        <v>3347</v>
      </c>
      <c r="M190">
        <v>3233</v>
      </c>
      <c r="S190" s="2"/>
      <c r="T190" s="2"/>
      <c r="U190">
        <v>3344</v>
      </c>
      <c r="AB190" s="2"/>
      <c r="AC190">
        <v>3470</v>
      </c>
      <c r="AJ190" s="4">
        <f t="shared" si="112"/>
        <v>3.5446685878962533E-2</v>
      </c>
      <c r="AK190" s="4">
        <f t="shared" si="113"/>
        <v>6.8299711815561964E-2</v>
      </c>
      <c r="AL190" s="4">
        <f t="shared" si="114"/>
        <v>3.6311239193083572E-2</v>
      </c>
    </row>
    <row r="191" spans="1:38" ht="15" customHeight="1" x14ac:dyDescent="0.2">
      <c r="A191" t="s">
        <v>30</v>
      </c>
      <c r="B191" s="11" t="s">
        <v>30</v>
      </c>
      <c r="C191" s="3" t="s">
        <v>338</v>
      </c>
      <c r="E191" s="1"/>
      <c r="F191">
        <v>2098</v>
      </c>
      <c r="M191">
        <v>1942</v>
      </c>
      <c r="S191" s="2"/>
      <c r="T191" s="2"/>
      <c r="U191">
        <v>1929</v>
      </c>
      <c r="AB191" s="2"/>
      <c r="AC191">
        <v>2031</v>
      </c>
      <c r="AJ191" s="4">
        <f t="shared" si="112"/>
        <v>-3.2988675529295915E-2</v>
      </c>
      <c r="AK191" s="4">
        <f t="shared" si="113"/>
        <v>4.3820777941900542E-2</v>
      </c>
      <c r="AL191" s="4">
        <f t="shared" si="114"/>
        <v>5.0221565731166914E-2</v>
      </c>
    </row>
    <row r="192" spans="1:38" ht="15" customHeight="1" x14ac:dyDescent="0.2">
      <c r="A192" t="s">
        <v>30</v>
      </c>
      <c r="B192" s="11" t="s">
        <v>30</v>
      </c>
      <c r="C192" s="3" t="s">
        <v>339</v>
      </c>
      <c r="E192" s="1"/>
      <c r="F192">
        <v>1701</v>
      </c>
      <c r="M192">
        <v>1513</v>
      </c>
      <c r="S192" s="2"/>
      <c r="T192" s="2"/>
      <c r="U192">
        <v>1461</v>
      </c>
      <c r="AB192" s="2"/>
      <c r="AC192">
        <v>1477</v>
      </c>
      <c r="AJ192" s="4">
        <f t="shared" si="112"/>
        <v>-0.15165876777251186</v>
      </c>
      <c r="AK192" s="4">
        <f t="shared" si="113"/>
        <v>-2.4373730534867976E-2</v>
      </c>
      <c r="AL192" s="4">
        <f t="shared" si="114"/>
        <v>1.0832769126607989E-2</v>
      </c>
    </row>
    <row r="193" spans="1:38" ht="15" customHeight="1" x14ac:dyDescent="0.2">
      <c r="A193" t="s">
        <v>30</v>
      </c>
      <c r="B193" s="11" t="s">
        <v>30</v>
      </c>
      <c r="C193" s="3" t="s">
        <v>340</v>
      </c>
      <c r="E193" s="1"/>
      <c r="F193">
        <v>3409</v>
      </c>
      <c r="M193">
        <v>3263</v>
      </c>
      <c r="S193" s="2"/>
      <c r="T193" s="2"/>
      <c r="U193">
        <v>3306</v>
      </c>
      <c r="AB193" s="2"/>
      <c r="AC193">
        <v>3478</v>
      </c>
      <c r="AJ193" s="4">
        <f t="shared" si="112"/>
        <v>1.9838987924094307E-2</v>
      </c>
      <c r="AK193" s="4">
        <f t="shared" si="113"/>
        <v>6.181713628522139E-2</v>
      </c>
      <c r="AL193" s="4">
        <f t="shared" si="114"/>
        <v>4.9453709028177112E-2</v>
      </c>
    </row>
    <row r="194" spans="1:38" ht="15" customHeight="1" x14ac:dyDescent="0.2">
      <c r="A194" t="s">
        <v>30</v>
      </c>
      <c r="B194" s="11" t="s">
        <v>30</v>
      </c>
      <c r="C194" s="3" t="s">
        <v>13</v>
      </c>
      <c r="E194" s="1"/>
      <c r="F194">
        <v>4069</v>
      </c>
      <c r="M194">
        <v>3908</v>
      </c>
      <c r="S194" s="2"/>
      <c r="T194" s="2"/>
      <c r="U194">
        <v>4140</v>
      </c>
      <c r="AB194" s="2"/>
      <c r="AC194">
        <v>4364</v>
      </c>
      <c r="AJ194" s="4">
        <f t="shared" si="112"/>
        <v>6.7598533455545368E-2</v>
      </c>
      <c r="AK194" s="4">
        <f t="shared" si="113"/>
        <v>0.10449129239230064</v>
      </c>
      <c r="AL194" s="4">
        <f t="shared" si="114"/>
        <v>5.1329055912007336E-2</v>
      </c>
    </row>
    <row r="195" spans="1:38" ht="15" customHeight="1" x14ac:dyDescent="0.2">
      <c r="A195" t="s">
        <v>30</v>
      </c>
      <c r="B195" s="11" t="s">
        <v>30</v>
      </c>
      <c r="C195" s="3" t="s">
        <v>341</v>
      </c>
      <c r="E195" s="1"/>
      <c r="F195">
        <v>2213</v>
      </c>
      <c r="M195">
        <v>1984</v>
      </c>
      <c r="S195" s="2"/>
      <c r="T195" s="2"/>
      <c r="U195">
        <v>1881</v>
      </c>
      <c r="AB195" s="2"/>
      <c r="AC195">
        <v>1978</v>
      </c>
      <c r="AJ195" s="4">
        <f t="shared" si="112"/>
        <v>-0.11880687563195147</v>
      </c>
      <c r="AK195" s="4">
        <f t="shared" si="113"/>
        <v>-3.0333670374115269E-3</v>
      </c>
      <c r="AL195" s="4">
        <f t="shared" si="114"/>
        <v>4.9039433771486347E-2</v>
      </c>
    </row>
    <row r="196" spans="1:38" ht="15" customHeight="1" x14ac:dyDescent="0.2">
      <c r="A196" t="s">
        <v>30</v>
      </c>
      <c r="B196" s="11" t="s">
        <v>30</v>
      </c>
      <c r="C196" s="3" t="s">
        <v>347</v>
      </c>
      <c r="E196" s="1"/>
      <c r="F196">
        <v>2778</v>
      </c>
      <c r="M196">
        <v>2511</v>
      </c>
      <c r="S196" s="2"/>
      <c r="T196" s="2"/>
      <c r="U196">
        <v>2550</v>
      </c>
      <c r="AB196" s="2"/>
      <c r="AC196">
        <v>2779</v>
      </c>
      <c r="AJ196" s="4">
        <f t="shared" si="112"/>
        <v>3.5984166966534722E-4</v>
      </c>
      <c r="AK196" s="4">
        <f t="shared" si="113"/>
        <v>9.6437567470313068E-2</v>
      </c>
      <c r="AL196" s="4">
        <f t="shared" si="114"/>
        <v>8.240374235336452E-2</v>
      </c>
    </row>
    <row r="197" spans="1:38" ht="15" customHeight="1" x14ac:dyDescent="0.2">
      <c r="A197" t="s">
        <v>30</v>
      </c>
      <c r="B197" s="11" t="s">
        <v>30</v>
      </c>
      <c r="C197" s="3" t="s">
        <v>342</v>
      </c>
      <c r="E197" s="1"/>
      <c r="F197">
        <v>1802</v>
      </c>
      <c r="M197">
        <v>1590</v>
      </c>
      <c r="S197" s="2"/>
      <c r="T197" s="2"/>
      <c r="U197">
        <v>1612</v>
      </c>
      <c r="AB197" s="2"/>
      <c r="AC197">
        <v>1663</v>
      </c>
      <c r="AJ197" s="4">
        <f t="shared" si="112"/>
        <v>-8.35838845460012E-2</v>
      </c>
      <c r="AK197" s="4">
        <f t="shared" si="113"/>
        <v>4.3896572459410706E-2</v>
      </c>
      <c r="AL197" s="4">
        <f t="shared" si="114"/>
        <v>3.0667468430547205E-2</v>
      </c>
    </row>
    <row r="198" spans="1:38" ht="15" customHeight="1" x14ac:dyDescent="0.2">
      <c r="A198" t="s">
        <v>30</v>
      </c>
      <c r="B198" s="11" t="s">
        <v>30</v>
      </c>
      <c r="C198" s="3" t="s">
        <v>348</v>
      </c>
      <c r="E198" s="1"/>
      <c r="F198">
        <v>1917</v>
      </c>
      <c r="M198">
        <v>1748</v>
      </c>
      <c r="S198" s="2"/>
      <c r="T198" s="2"/>
      <c r="U198">
        <v>1798</v>
      </c>
      <c r="AB198" s="2"/>
      <c r="AC198">
        <v>1726</v>
      </c>
      <c r="AJ198" s="4">
        <f t="shared" si="112"/>
        <v>-0.11066048667439166</v>
      </c>
      <c r="AK198" s="4">
        <f t="shared" si="113"/>
        <v>-1.2746234067207415E-2</v>
      </c>
      <c r="AL198" s="4">
        <f t="shared" si="114"/>
        <v>-4.1714947856315181E-2</v>
      </c>
    </row>
    <row r="199" spans="1:38" ht="12.75" customHeight="1" x14ac:dyDescent="0.2">
      <c r="A199" t="s">
        <v>30</v>
      </c>
      <c r="B199" s="12" t="s">
        <v>223</v>
      </c>
      <c r="C199" s="3"/>
      <c r="D199">
        <v>3043</v>
      </c>
      <c r="E199" s="1">
        <v>38961</v>
      </c>
      <c r="F199">
        <v>1664</v>
      </c>
      <c r="G199" s="2">
        <v>0.21299999999999999</v>
      </c>
      <c r="H199" s="2">
        <f t="shared" si="110"/>
        <v>0.45317121261912585</v>
      </c>
      <c r="I199" s="2">
        <f>(D199-(F199/1.161))/D199</f>
        <v>0.52900190578736073</v>
      </c>
      <c r="J199">
        <f t="shared" ref="J199:J256" si="115">F199*(1-(G199/2))</f>
        <v>1486.7839999999999</v>
      </c>
      <c r="K199" s="2">
        <f t="shared" si="111"/>
        <v>0.511408478475189</v>
      </c>
      <c r="L199" s="2">
        <f>(D199-(J199/1.161))/D199</f>
        <v>0.57916320282100686</v>
      </c>
      <c r="M199">
        <v>1511</v>
      </c>
      <c r="N199" s="2">
        <v>0.20200000000000001</v>
      </c>
      <c r="O199" s="2">
        <f t="shared" ref="O199:O230" si="116">(D199-M199)/D199</f>
        <v>0.5034505422280644</v>
      </c>
      <c r="P199" s="2">
        <f>((D199-(J199/1.156))/D199)</f>
        <v>0.577342974459506</v>
      </c>
      <c r="Q199">
        <f t="shared" ref="Q199:Q217" si="117">M199*(1-(N199/2))</f>
        <v>1358.3890000000001</v>
      </c>
      <c r="R199" s="2">
        <f t="shared" ref="R199:R230" si="118">(D199-Q199)/D199</f>
        <v>0.55360203746302983</v>
      </c>
      <c r="S199" s="2">
        <f>(D199-(Q199/1.156))/D199</f>
        <v>0.61384259296109844</v>
      </c>
      <c r="T199" s="2">
        <f t="shared" ref="T199:T227" si="119">-(R199-K199)</f>
        <v>-4.2193558987840829E-2</v>
      </c>
      <c r="U199">
        <v>1547</v>
      </c>
      <c r="V199" s="4">
        <v>0.20200000000000001</v>
      </c>
      <c r="W199" s="2">
        <f t="shared" ref="W199:W230" si="120">(D199-U199)/D199</f>
        <v>0.49162011173184356</v>
      </c>
      <c r="X199" s="2">
        <f>(D199-(U199/1.153))/D199</f>
        <v>0.55908075605537166</v>
      </c>
      <c r="Y199">
        <f t="shared" ref="Y199:Y256" si="121">U199*(1-(V199/2))</f>
        <v>1390.7529999999999</v>
      </c>
      <c r="Z199" s="2">
        <f t="shared" ref="Z199:Z230" si="122">(D199-Y199)/D199</f>
        <v>0.54296648044692741</v>
      </c>
      <c r="AA199" s="2">
        <f>(D199-(Y199/1.153))/D199</f>
        <v>0.60361359969377926</v>
      </c>
      <c r="AB199" s="2">
        <f t="shared" ref="AB199:AB256" si="123">-(Z199-R199)</f>
        <v>1.0635557016102415E-2</v>
      </c>
      <c r="AC199">
        <v>1564</v>
      </c>
      <c r="AD199" s="2">
        <v>0.19400000000000001</v>
      </c>
      <c r="AE199" s="2">
        <f t="shared" ref="AE199:AE230" si="124">(D199-AC199)/D199</f>
        <v>0.48603351955307261</v>
      </c>
      <c r="AF199" s="2">
        <f>(D199-(AC199/1.163))/D199</f>
        <v>0.55806837450823099</v>
      </c>
      <c r="AG199">
        <f t="shared" si="100"/>
        <v>1412.2920000000001</v>
      </c>
      <c r="AH199" s="2">
        <f t="shared" ref="AH199:AH230" si="125">(D199-AG199)/D199</f>
        <v>0.53588826815642454</v>
      </c>
      <c r="AI199" s="2">
        <f>(D199-(AG199/1.151))/D199</f>
        <v>0.59677521125666777</v>
      </c>
      <c r="AJ199" s="4">
        <f t="shared" ref="AJ199:AJ258" si="126">-((1-K199)-(1-AH199))/(1-K199)</f>
        <v>-5.0102772157892307E-2</v>
      </c>
      <c r="AK199" s="4">
        <f t="shared" ref="AK199:AK258" si="127">-((1-R199)-(1-AH199))/(1-R199)</f>
        <v>3.9681563970261742E-2</v>
      </c>
      <c r="AL199" s="4">
        <f t="shared" ref="AL199:AL258" si="128">-((1-Z199)-(1-AH199))/(1-Z199)</f>
        <v>1.5487293574056819E-2</v>
      </c>
    </row>
    <row r="200" spans="1:38" ht="12.75" customHeight="1" x14ac:dyDescent="0.2">
      <c r="A200" t="s">
        <v>30</v>
      </c>
      <c r="B200" s="12" t="s">
        <v>224</v>
      </c>
      <c r="C200" s="3"/>
      <c r="D200">
        <v>3914</v>
      </c>
      <c r="E200" s="1">
        <v>38961</v>
      </c>
      <c r="F200">
        <v>2829</v>
      </c>
      <c r="G200" s="2">
        <v>0.20100000000000001</v>
      </c>
      <c r="H200" s="2">
        <f t="shared" si="110"/>
        <v>0.27721001532958611</v>
      </c>
      <c r="I200" s="2">
        <f>(D200-(F200/1.161))/D200</f>
        <v>0.3774418736688942</v>
      </c>
      <c r="J200">
        <f t="shared" si="115"/>
        <v>2544.6855</v>
      </c>
      <c r="K200" s="2">
        <f t="shared" si="111"/>
        <v>0.34985040878896267</v>
      </c>
      <c r="L200" s="2">
        <f>(D200-(J200/1.161))/D200</f>
        <v>0.44000896536517031</v>
      </c>
      <c r="M200">
        <v>2618</v>
      </c>
      <c r="N200" s="2">
        <v>0.248</v>
      </c>
      <c r="O200" s="2">
        <f t="shared" si="116"/>
        <v>0.33111905978538581</v>
      </c>
      <c r="P200" s="2">
        <f>((D200-(J200/1.156))/D200)</f>
        <v>0.43758685881398152</v>
      </c>
      <c r="Q200">
        <f t="shared" si="117"/>
        <v>2293.3679999999999</v>
      </c>
      <c r="R200" s="2">
        <f t="shared" si="118"/>
        <v>0.41406029637199798</v>
      </c>
      <c r="S200" s="2">
        <f>(D200-(Q200/1.156))/D200</f>
        <v>0.49313174426643419</v>
      </c>
      <c r="T200" s="2">
        <f t="shared" si="119"/>
        <v>-6.4209887583035308E-2</v>
      </c>
      <c r="U200">
        <v>2530</v>
      </c>
      <c r="V200" s="4">
        <v>0.32800000000000001</v>
      </c>
      <c r="W200" s="2">
        <f t="shared" si="120"/>
        <v>0.35360245273377616</v>
      </c>
      <c r="X200" s="2">
        <f>(D200-(U200/1.153))/D200</f>
        <v>0.43937766932677902</v>
      </c>
      <c r="Y200">
        <f t="shared" si="121"/>
        <v>2115.08</v>
      </c>
      <c r="Z200" s="2">
        <f t="shared" si="122"/>
        <v>0.4596116504854369</v>
      </c>
      <c r="AA200" s="2">
        <f>(D200-(Y200/1.153))/D200</f>
        <v>0.53131973155718726</v>
      </c>
      <c r="AB200" s="2">
        <f t="shared" si="123"/>
        <v>-4.5551354113438913E-2</v>
      </c>
      <c r="AC200">
        <v>2881</v>
      </c>
      <c r="AD200" s="2">
        <v>0.16</v>
      </c>
      <c r="AE200" s="2">
        <f t="shared" si="124"/>
        <v>0.26392437404190089</v>
      </c>
      <c r="AF200" s="2">
        <f>(D200-(AC200/1.163))/D200</f>
        <v>0.36708888567661296</v>
      </c>
      <c r="AG200">
        <f t="shared" si="100"/>
        <v>2650.52</v>
      </c>
      <c r="AH200" s="2">
        <f t="shared" si="125"/>
        <v>0.32281042411854882</v>
      </c>
      <c r="AI200" s="2">
        <f>(D200-(AG200/1.151))/D200</f>
        <v>0.41165110696659324</v>
      </c>
      <c r="AJ200" s="4">
        <f t="shared" si="126"/>
        <v>4.1590404786760501E-2</v>
      </c>
      <c r="AK200" s="4">
        <f t="shared" si="127"/>
        <v>0.1557325296245522</v>
      </c>
      <c r="AL200" s="4">
        <f t="shared" si="128"/>
        <v>0.25315354501957366</v>
      </c>
    </row>
    <row r="201" spans="1:38" ht="12.75" customHeight="1" x14ac:dyDescent="0.2">
      <c r="A201" t="s">
        <v>30</v>
      </c>
      <c r="B201" s="12" t="s">
        <v>225</v>
      </c>
      <c r="C201" s="3"/>
      <c r="D201">
        <v>3545</v>
      </c>
      <c r="E201" s="1">
        <v>38961</v>
      </c>
      <c r="F201">
        <v>1804</v>
      </c>
      <c r="G201" s="2">
        <v>0.221</v>
      </c>
      <c r="H201" s="2">
        <f t="shared" si="110"/>
        <v>0.49111424541607901</v>
      </c>
      <c r="I201" s="2">
        <f>(D201-(F201/1.161))/D201</f>
        <v>0.56168324325243668</v>
      </c>
      <c r="J201">
        <f t="shared" si="115"/>
        <v>1604.6579999999999</v>
      </c>
      <c r="K201" s="2">
        <f t="shared" si="111"/>
        <v>0.54734612129760229</v>
      </c>
      <c r="L201" s="2">
        <f>(D201-(J201/1.161))/D201</f>
        <v>0.61011724487304242</v>
      </c>
      <c r="M201">
        <v>1633</v>
      </c>
      <c r="N201" s="2">
        <v>0.224</v>
      </c>
      <c r="O201" s="2">
        <f t="shared" si="116"/>
        <v>0.53935119887165017</v>
      </c>
      <c r="P201" s="2">
        <f>((D201-(J201/1.156))/D201)</f>
        <v>0.60843090077647255</v>
      </c>
      <c r="Q201">
        <f t="shared" si="117"/>
        <v>1450.104</v>
      </c>
      <c r="R201" s="2">
        <f t="shared" si="118"/>
        <v>0.59094386459802528</v>
      </c>
      <c r="S201" s="2">
        <f>(D201-(Q201/1.156))/D201</f>
        <v>0.64614521158998728</v>
      </c>
      <c r="T201" s="2">
        <f t="shared" si="119"/>
        <v>-4.3597743300422986E-2</v>
      </c>
      <c r="U201">
        <v>1650</v>
      </c>
      <c r="V201" s="4">
        <v>0.17199999999999999</v>
      </c>
      <c r="W201" s="2">
        <f t="shared" si="120"/>
        <v>0.5345557122708039</v>
      </c>
      <c r="X201" s="2">
        <f>(D201-(U201/1.153))/D201</f>
        <v>0.59631891784111346</v>
      </c>
      <c r="Y201">
        <f t="shared" si="121"/>
        <v>1508.1000000000001</v>
      </c>
      <c r="Z201" s="2">
        <f t="shared" si="122"/>
        <v>0.57458392101551481</v>
      </c>
      <c r="AA201" s="2">
        <f>(D201-(Y201/1.153))/D201</f>
        <v>0.6310354909067778</v>
      </c>
      <c r="AB201" s="2">
        <f t="shared" si="123"/>
        <v>1.6359943582510472E-2</v>
      </c>
      <c r="AC201">
        <v>1694</v>
      </c>
      <c r="AD201" s="2">
        <v>0.18</v>
      </c>
      <c r="AE201" s="2">
        <f t="shared" si="124"/>
        <v>0.52214386459802542</v>
      </c>
      <c r="AF201" s="2">
        <f>(D201-(AC201/1.163))/D201</f>
        <v>0.58911768237147488</v>
      </c>
      <c r="AG201">
        <f t="shared" si="100"/>
        <v>1541.54</v>
      </c>
      <c r="AH201" s="2">
        <f t="shared" si="125"/>
        <v>0.56515091678420315</v>
      </c>
      <c r="AI201" s="2">
        <f>(D201-(AG201/1.151))/D201</f>
        <v>0.62219888512962918</v>
      </c>
      <c r="AJ201" s="4">
        <f t="shared" si="126"/>
        <v>-3.933423819904306E-2</v>
      </c>
      <c r="AK201" s="4">
        <f t="shared" si="127"/>
        <v>6.3054787794530207E-2</v>
      </c>
      <c r="AL201" s="4">
        <f t="shared" si="128"/>
        <v>2.2173595915390115E-2</v>
      </c>
    </row>
    <row r="202" spans="1:38" ht="12.75" customHeight="1" x14ac:dyDescent="0.2">
      <c r="A202" t="s">
        <v>30</v>
      </c>
      <c r="B202" s="12" t="s">
        <v>226</v>
      </c>
      <c r="C202" s="3"/>
      <c r="D202">
        <v>2704</v>
      </c>
      <c r="E202" s="1">
        <v>38991</v>
      </c>
      <c r="F202">
        <v>1660</v>
      </c>
      <c r="G202" s="2">
        <v>7.0999999999999994E-2</v>
      </c>
      <c r="H202" s="2">
        <f t="shared" si="110"/>
        <v>0.38609467455621299</v>
      </c>
      <c r="I202" s="2">
        <f>(D202-(F202/1.163))/D202</f>
        <v>0.47213643555994245</v>
      </c>
      <c r="J202">
        <f t="shared" si="115"/>
        <v>1601.07</v>
      </c>
      <c r="K202" s="2">
        <f t="shared" si="111"/>
        <v>0.40788831360946748</v>
      </c>
      <c r="L202" s="2">
        <f>(D202-(J202/1.163))/D202</f>
        <v>0.49087559209756448</v>
      </c>
      <c r="M202">
        <v>1398</v>
      </c>
      <c r="N202" s="2">
        <v>0.17399999999999999</v>
      </c>
      <c r="O202" s="2">
        <f t="shared" si="116"/>
        <v>0.48298816568047337</v>
      </c>
      <c r="P202" s="2">
        <f>(D202-(M202/1.158))/D202</f>
        <v>0.55353036759971797</v>
      </c>
      <c r="Q202">
        <f t="shared" si="117"/>
        <v>1276.374</v>
      </c>
      <c r="R202" s="2">
        <f t="shared" si="118"/>
        <v>0.52796819526627214</v>
      </c>
      <c r="S202" s="2">
        <f>(D202-(Q202/1.158))/D202</f>
        <v>0.59237322561854244</v>
      </c>
      <c r="T202" s="2">
        <f t="shared" si="119"/>
        <v>-0.12007988165680467</v>
      </c>
      <c r="U202">
        <v>1392</v>
      </c>
      <c r="V202" s="4">
        <v>0.26300000000000001</v>
      </c>
      <c r="W202" s="2">
        <f t="shared" si="120"/>
        <v>0.48520710059171596</v>
      </c>
      <c r="X202" s="2">
        <f>(D202-(U202/1.148))/D202</f>
        <v>0.55157412943529271</v>
      </c>
      <c r="Y202">
        <f t="shared" si="121"/>
        <v>1208.952</v>
      </c>
      <c r="Z202" s="2">
        <f t="shared" si="122"/>
        <v>0.55290236686390537</v>
      </c>
      <c r="AA202" s="2">
        <f>(D202-(Y202/1.148))/D202</f>
        <v>0.61054213141455171</v>
      </c>
      <c r="AB202" s="2">
        <f t="shared" si="123"/>
        <v>-2.4934171597633226E-2</v>
      </c>
      <c r="AC202">
        <v>1438</v>
      </c>
      <c r="AD202" s="2">
        <v>0.25800000000000001</v>
      </c>
      <c r="AE202" s="2">
        <f t="shared" si="124"/>
        <v>0.46819526627218933</v>
      </c>
      <c r="AF202" s="2">
        <f>(D202-(AC202/1.147))/D202</f>
        <v>0.53635158349798551</v>
      </c>
      <c r="AG202">
        <f t="shared" si="100"/>
        <v>1252.498</v>
      </c>
      <c r="AH202" s="2">
        <f t="shared" si="125"/>
        <v>0.53679807692307691</v>
      </c>
      <c r="AI202" s="2">
        <f>(D202-(AG202/1.17))/D202</f>
        <v>0.60410092044707431</v>
      </c>
      <c r="AJ202" s="4">
        <f t="shared" si="126"/>
        <v>-0.21771190516342181</v>
      </c>
      <c r="AK202" s="4">
        <f t="shared" si="127"/>
        <v>-1.8706115919001853E-2</v>
      </c>
      <c r="AL202" s="4">
        <f t="shared" si="128"/>
        <v>3.6019626916536117E-2</v>
      </c>
    </row>
    <row r="203" spans="1:38" ht="12.75" customHeight="1" x14ac:dyDescent="0.2">
      <c r="A203" t="s">
        <v>30</v>
      </c>
      <c r="B203" s="12" t="s">
        <v>227</v>
      </c>
      <c r="C203" s="3"/>
      <c r="D203">
        <v>3009</v>
      </c>
      <c r="E203" s="1">
        <v>38991</v>
      </c>
      <c r="F203">
        <v>1674</v>
      </c>
      <c r="G203" s="2">
        <v>0.16</v>
      </c>
      <c r="H203" s="2">
        <f t="shared" si="110"/>
        <v>0.44366899302093721</v>
      </c>
      <c r="I203" s="2">
        <f>(D203-(F203/1.163))/D203</f>
        <v>0.52164143853906897</v>
      </c>
      <c r="J203">
        <f t="shared" si="115"/>
        <v>1540.0800000000002</v>
      </c>
      <c r="K203" s="2">
        <f t="shared" si="111"/>
        <v>0.48817547357926216</v>
      </c>
      <c r="L203" s="2">
        <f>(D203-(J203/1.163))/D203</f>
        <v>0.55991012345594338</v>
      </c>
      <c r="M203">
        <v>1484</v>
      </c>
      <c r="N203" s="2">
        <v>0.218</v>
      </c>
      <c r="O203" s="2">
        <f t="shared" si="116"/>
        <v>0.50681289464938517</v>
      </c>
      <c r="P203" s="2">
        <f>(D203-(M203/1.158))/D203</f>
        <v>0.5741043995245122</v>
      </c>
      <c r="Q203">
        <f t="shared" si="117"/>
        <v>1322.2439999999999</v>
      </c>
      <c r="R203" s="2">
        <f t="shared" si="118"/>
        <v>0.56057028913260221</v>
      </c>
      <c r="S203" s="2">
        <f>(D203-(Q203/1.158))/D203</f>
        <v>0.62052701997634041</v>
      </c>
      <c r="T203" s="2">
        <f t="shared" si="119"/>
        <v>-7.2394815553340042E-2</v>
      </c>
      <c r="U203">
        <v>1489</v>
      </c>
      <c r="V203" s="4">
        <v>0.26800000000000002</v>
      </c>
      <c r="W203" s="2">
        <f t="shared" si="120"/>
        <v>0.50515121302758392</v>
      </c>
      <c r="X203" s="2">
        <f>(D203-(U203/1.148))/D203</f>
        <v>0.56894704967559573</v>
      </c>
      <c r="Y203">
        <f t="shared" si="121"/>
        <v>1289.4739999999999</v>
      </c>
      <c r="Z203" s="2">
        <f t="shared" si="122"/>
        <v>0.57146095048188772</v>
      </c>
      <c r="AA203" s="2">
        <f>(D203-(Y203/1.148))/D203</f>
        <v>0.62670814501906591</v>
      </c>
      <c r="AB203" s="2">
        <f t="shared" si="123"/>
        <v>-1.0890661349285513E-2</v>
      </c>
      <c r="AC203">
        <v>1538</v>
      </c>
      <c r="AD203" s="2">
        <v>0.20599999999999999</v>
      </c>
      <c r="AE203" s="2">
        <f t="shared" si="124"/>
        <v>0.48886673313393153</v>
      </c>
      <c r="AF203" s="2">
        <f>(D203-(AC203/1.147))/D203</f>
        <v>0.55437378651606939</v>
      </c>
      <c r="AG203">
        <f t="shared" si="100"/>
        <v>1379.586</v>
      </c>
      <c r="AH203" s="2">
        <f t="shared" si="125"/>
        <v>0.54151345962113662</v>
      </c>
      <c r="AI203" s="2">
        <f>(D203-(AG203/1.17))/D203</f>
        <v>0.60813116206934748</v>
      </c>
      <c r="AJ203" s="4">
        <f t="shared" si="126"/>
        <v>-0.10421146953405032</v>
      </c>
      <c r="AK203" s="4">
        <f t="shared" si="127"/>
        <v>4.3367184876618808E-2</v>
      </c>
      <c r="AL203" s="4">
        <f t="shared" si="128"/>
        <v>6.988275839605923E-2</v>
      </c>
    </row>
    <row r="204" spans="1:38" ht="12.75" customHeight="1" x14ac:dyDescent="0.2">
      <c r="A204" t="s">
        <v>30</v>
      </c>
      <c r="B204" s="12" t="s">
        <v>228</v>
      </c>
      <c r="C204" s="3"/>
      <c r="D204">
        <v>2587</v>
      </c>
      <c r="E204" s="1">
        <v>38961</v>
      </c>
      <c r="F204">
        <v>1450</v>
      </c>
      <c r="G204" s="2">
        <v>0.42599999999999999</v>
      </c>
      <c r="H204" s="2">
        <f t="shared" si="110"/>
        <v>0.43950521839969076</v>
      </c>
      <c r="I204" s="2">
        <f>(D204-(F204/1.161))/D204</f>
        <v>0.51723102360007822</v>
      </c>
      <c r="J204">
        <f t="shared" si="115"/>
        <v>1141.1500000000001</v>
      </c>
      <c r="K204" s="2">
        <f t="shared" si="111"/>
        <v>0.55889060688055658</v>
      </c>
      <c r="L204" s="2">
        <f>(D204-(J204/1.161))/D204</f>
        <v>0.62006081557326154</v>
      </c>
      <c r="M204">
        <v>1279</v>
      </c>
      <c r="N204" s="2">
        <v>0.13100000000000001</v>
      </c>
      <c r="O204" s="2">
        <f t="shared" si="116"/>
        <v>0.50560494781600307</v>
      </c>
      <c r="P204" s="2">
        <f>((D204-(J204/1.156))/D204)</f>
        <v>0.61841748000048147</v>
      </c>
      <c r="Q204">
        <f t="shared" si="117"/>
        <v>1195.2255</v>
      </c>
      <c r="R204" s="2">
        <f t="shared" si="118"/>
        <v>0.53798782373405485</v>
      </c>
      <c r="S204" s="2">
        <f>(D204-(Q204/1.156))/D204</f>
        <v>0.60033548765921696</v>
      </c>
      <c r="T204" s="2">
        <f t="shared" si="119"/>
        <v>2.0902783146501736E-2</v>
      </c>
      <c r="U204">
        <v>1283</v>
      </c>
      <c r="V204" s="4">
        <v>0.19500000000000001</v>
      </c>
      <c r="W204" s="2">
        <f t="shared" si="120"/>
        <v>0.50405875531503674</v>
      </c>
      <c r="X204" s="2">
        <f>(D204-(U204/1.153))/D204</f>
        <v>0.56986882507808911</v>
      </c>
      <c r="Y204">
        <f t="shared" si="121"/>
        <v>1157.9075</v>
      </c>
      <c r="Z204" s="2">
        <f t="shared" si="122"/>
        <v>0.55241302667182068</v>
      </c>
      <c r="AA204" s="2">
        <f>(D204-(Y204/1.153))/D204</f>
        <v>0.61180661463297537</v>
      </c>
      <c r="AB204" s="2">
        <f t="shared" si="123"/>
        <v>-1.4425202937765835E-2</v>
      </c>
      <c r="AC204">
        <v>1271</v>
      </c>
      <c r="AD204" s="2">
        <v>0.16300000000000001</v>
      </c>
      <c r="AE204" s="2">
        <f t="shared" si="124"/>
        <v>0.50869733281793583</v>
      </c>
      <c r="AF204" s="2">
        <f>(D204-(AC204/1.163))/D204</f>
        <v>0.57755574618911087</v>
      </c>
      <c r="AG204">
        <f t="shared" si="100"/>
        <v>1167.4134999999999</v>
      </c>
      <c r="AH204" s="2">
        <f t="shared" si="125"/>
        <v>0.54873850019327408</v>
      </c>
      <c r="AI204" s="2">
        <f>(D204-(AG204/1.151))/D204</f>
        <v>0.60793961789163686</v>
      </c>
      <c r="AJ204" s="4">
        <f t="shared" si="126"/>
        <v>2.3014941068220506E-2</v>
      </c>
      <c r="AK204" s="4">
        <f t="shared" si="127"/>
        <v>-2.3269249191889021E-2</v>
      </c>
      <c r="AL204" s="4">
        <f t="shared" si="128"/>
        <v>8.2096367801400907E-3</v>
      </c>
    </row>
    <row r="205" spans="1:38" ht="12.75" customHeight="1" x14ac:dyDescent="0.2">
      <c r="A205" t="s">
        <v>30</v>
      </c>
      <c r="B205" s="12" t="s">
        <v>229</v>
      </c>
      <c r="C205" s="3"/>
      <c r="D205">
        <v>2816</v>
      </c>
      <c r="E205" s="1">
        <v>38991</v>
      </c>
      <c r="F205">
        <v>1582</v>
      </c>
      <c r="G205" s="2">
        <v>0.221</v>
      </c>
      <c r="H205" s="2">
        <f t="shared" si="110"/>
        <v>0.43821022727272729</v>
      </c>
      <c r="I205" s="2">
        <f>(D205-(F205/1.163))/D205</f>
        <v>0.51694774486047057</v>
      </c>
      <c r="J205">
        <f t="shared" si="115"/>
        <v>1407.1889999999999</v>
      </c>
      <c r="K205" s="2">
        <f t="shared" si="111"/>
        <v>0.500287997159091</v>
      </c>
      <c r="L205" s="2">
        <f>(D205-(J205/1.163))/D205</f>
        <v>0.57032501905338862</v>
      </c>
      <c r="M205">
        <v>1358</v>
      </c>
      <c r="N205" s="2">
        <v>0.23799999999999999</v>
      </c>
      <c r="O205" s="2">
        <f t="shared" si="116"/>
        <v>0.51775568181818177</v>
      </c>
      <c r="P205" s="2">
        <f>(D205-(M205/1.158))/D205</f>
        <v>0.58355412937666817</v>
      </c>
      <c r="Q205">
        <f t="shared" si="117"/>
        <v>1196.3979999999999</v>
      </c>
      <c r="R205" s="2">
        <f t="shared" si="118"/>
        <v>0.57514275568181816</v>
      </c>
      <c r="S205" s="2">
        <f>(D205-(Q205/1.158))/D205</f>
        <v>0.63311118798084476</v>
      </c>
      <c r="T205" s="2">
        <f t="shared" si="119"/>
        <v>-7.4854758522727161E-2</v>
      </c>
      <c r="U205">
        <v>1323</v>
      </c>
      <c r="V205" s="4">
        <v>0.20599999999999999</v>
      </c>
      <c r="W205" s="2">
        <f t="shared" si="120"/>
        <v>0.53018465909090906</v>
      </c>
      <c r="X205" s="2">
        <f>(D205-(U205/1.148))/D205</f>
        <v>0.59075318736141902</v>
      </c>
      <c r="Y205">
        <f t="shared" si="121"/>
        <v>1186.731</v>
      </c>
      <c r="Z205" s="2">
        <f t="shared" si="122"/>
        <v>0.57857563920454547</v>
      </c>
      <c r="AA205" s="2">
        <f>(D205-(Y205/1.148))/D205</f>
        <v>0.63290560906319293</v>
      </c>
      <c r="AB205" s="2">
        <f t="shared" si="123"/>
        <v>-3.4328835227273036E-3</v>
      </c>
      <c r="AC205">
        <v>1491</v>
      </c>
      <c r="AD205" s="2">
        <v>0.248</v>
      </c>
      <c r="AE205" s="2">
        <f t="shared" si="124"/>
        <v>0.47052556818181818</v>
      </c>
      <c r="AF205" s="2">
        <f>(D205-(AC205/1.147))/D205</f>
        <v>0.53838323293968449</v>
      </c>
      <c r="AG205">
        <f t="shared" si="100"/>
        <v>1306.116</v>
      </c>
      <c r="AH205" s="2">
        <f t="shared" si="125"/>
        <v>0.53618039772727277</v>
      </c>
      <c r="AI205" s="2">
        <f>(D205-(AG205/1.17))/D205</f>
        <v>0.60357298951048943</v>
      </c>
      <c r="AJ205" s="4">
        <f t="shared" si="126"/>
        <v>-7.1826172603680016E-2</v>
      </c>
      <c r="AK205" s="4">
        <f t="shared" si="127"/>
        <v>9.1706940332564754E-2</v>
      </c>
      <c r="AL205" s="4">
        <f t="shared" si="128"/>
        <v>0.10059988320857878</v>
      </c>
    </row>
    <row r="206" spans="1:38" ht="12.75" customHeight="1" x14ac:dyDescent="0.2">
      <c r="A206" t="s">
        <v>30</v>
      </c>
      <c r="B206" s="12" t="s">
        <v>230</v>
      </c>
      <c r="C206" s="3"/>
      <c r="D206">
        <v>3179</v>
      </c>
      <c r="E206" s="1">
        <v>38991</v>
      </c>
      <c r="F206">
        <v>1826</v>
      </c>
      <c r="G206" s="2">
        <v>0.111</v>
      </c>
      <c r="H206" s="2">
        <f t="shared" si="110"/>
        <v>0.42560553633217996</v>
      </c>
      <c r="I206" s="2">
        <f>(D206-(F206/1.163))/D206</f>
        <v>0.50610966150660353</v>
      </c>
      <c r="J206">
        <f t="shared" si="115"/>
        <v>1724.6569999999999</v>
      </c>
      <c r="K206" s="2">
        <f t="shared" si="111"/>
        <v>0.45748442906574399</v>
      </c>
      <c r="L206" s="2">
        <f>(D206-(J206/1.163))/D206</f>
        <v>0.53352057529298713</v>
      </c>
      <c r="M206">
        <v>1589</v>
      </c>
      <c r="N206" s="2">
        <v>0.184</v>
      </c>
      <c r="O206" s="2">
        <f t="shared" si="116"/>
        <v>0.50015728216420263</v>
      </c>
      <c r="P206" s="2">
        <f>(D206-(M206/1.158))/D206</f>
        <v>0.56835689306062398</v>
      </c>
      <c r="Q206">
        <f t="shared" si="117"/>
        <v>1442.8120000000001</v>
      </c>
      <c r="R206" s="2">
        <f t="shared" si="118"/>
        <v>0.54614281220509586</v>
      </c>
      <c r="S206" s="2">
        <f>(D206-(Q206/1.158))/D206</f>
        <v>0.60806805889904658</v>
      </c>
      <c r="T206" s="2">
        <f t="shared" si="119"/>
        <v>-8.8658383139351871E-2</v>
      </c>
      <c r="U206">
        <v>1696</v>
      </c>
      <c r="V206" s="4">
        <v>0.156</v>
      </c>
      <c r="W206" s="2">
        <f t="shared" si="120"/>
        <v>0.46649889902485059</v>
      </c>
      <c r="X206" s="2">
        <f>(D206-(U206/1.148))/D206</f>
        <v>0.53527778660701264</v>
      </c>
      <c r="Y206">
        <f t="shared" si="121"/>
        <v>1563.712</v>
      </c>
      <c r="Z206" s="2">
        <f t="shared" si="122"/>
        <v>0.50811198490091225</v>
      </c>
      <c r="AA206" s="2">
        <f>(D206-(Y206/1.148))/D206</f>
        <v>0.57152611925166574</v>
      </c>
      <c r="AB206" s="2">
        <f t="shared" si="123"/>
        <v>3.8030827304183612E-2</v>
      </c>
      <c r="AC206">
        <v>1637</v>
      </c>
      <c r="AD206" s="2">
        <v>0.17299999999999999</v>
      </c>
      <c r="AE206" s="2">
        <f t="shared" si="124"/>
        <v>0.48505819440075493</v>
      </c>
      <c r="AF206" s="2">
        <f>(D206-(AC206/1.147))/D206</f>
        <v>0.55105335170074543</v>
      </c>
      <c r="AG206">
        <f t="shared" si="100"/>
        <v>1495.3995</v>
      </c>
      <c r="AH206" s="2">
        <f t="shared" si="125"/>
        <v>0.5296006605850897</v>
      </c>
      <c r="AI206" s="2">
        <f>(D206-(AG206/1.17))/D206</f>
        <v>0.5979492825513586</v>
      </c>
      <c r="AJ206" s="4">
        <f t="shared" si="126"/>
        <v>-0.13292933029582107</v>
      </c>
      <c r="AK206" s="4">
        <f t="shared" si="127"/>
        <v>3.6447922529061018E-2</v>
      </c>
      <c r="AL206" s="4">
        <f t="shared" si="128"/>
        <v>-4.3686113555437389E-2</v>
      </c>
    </row>
    <row r="207" spans="1:38" ht="12.75" customHeight="1" x14ac:dyDescent="0.2">
      <c r="A207" t="s">
        <v>30</v>
      </c>
      <c r="B207" s="12" t="s">
        <v>231</v>
      </c>
      <c r="C207" s="3"/>
      <c r="D207">
        <v>3666</v>
      </c>
      <c r="E207" s="1">
        <v>38991</v>
      </c>
      <c r="F207">
        <v>2599</v>
      </c>
      <c r="G207" s="2">
        <v>0.191</v>
      </c>
      <c r="H207" s="2">
        <f t="shared" si="110"/>
        <v>0.29105291871249317</v>
      </c>
      <c r="I207" s="2">
        <f>(D207-(F207/1.163))/D207</f>
        <v>0.39041523535038114</v>
      </c>
      <c r="J207">
        <f t="shared" si="115"/>
        <v>2350.7954999999997</v>
      </c>
      <c r="K207" s="2">
        <f t="shared" si="111"/>
        <v>0.35875736497545013</v>
      </c>
      <c r="L207" s="2">
        <f>(D207-(J207/1.163))/D207</f>
        <v>0.44863058037441977</v>
      </c>
      <c r="M207">
        <v>2420</v>
      </c>
      <c r="N207" s="2">
        <v>0.18099999999999999</v>
      </c>
      <c r="O207" s="2">
        <f t="shared" si="116"/>
        <v>0.33987997817785054</v>
      </c>
      <c r="P207" s="2">
        <f>(D207-(M207/1.158))/D207</f>
        <v>0.42994816768380867</v>
      </c>
      <c r="Q207">
        <f t="shared" si="117"/>
        <v>2200.9899999999998</v>
      </c>
      <c r="R207" s="2">
        <f t="shared" si="118"/>
        <v>0.39962084015275512</v>
      </c>
      <c r="S207" s="2">
        <f>(D207-(Q207/1.158))/D207</f>
        <v>0.48153785850842407</v>
      </c>
      <c r="T207" s="2">
        <f t="shared" si="119"/>
        <v>-4.0863475177304986E-2</v>
      </c>
      <c r="U207">
        <v>2205</v>
      </c>
      <c r="V207" s="4">
        <v>0.155</v>
      </c>
      <c r="W207" s="2">
        <f t="shared" si="120"/>
        <v>0.39852700490998361</v>
      </c>
      <c r="X207" s="2">
        <f>(D207-(U207/1.148))/D207</f>
        <v>0.47606881960799963</v>
      </c>
      <c r="Y207">
        <f t="shared" si="121"/>
        <v>2034.1125</v>
      </c>
      <c r="Z207" s="2">
        <f t="shared" si="122"/>
        <v>0.44514116202945991</v>
      </c>
      <c r="AA207" s="2">
        <f>(D207-(Y207/1.148))/D207</f>
        <v>0.51667348608837971</v>
      </c>
      <c r="AB207" s="2">
        <f t="shared" si="123"/>
        <v>-4.5520321876704795E-2</v>
      </c>
      <c r="AC207">
        <v>2471</v>
      </c>
      <c r="AD207" s="2">
        <v>0.11899999999999999</v>
      </c>
      <c r="AE207" s="2">
        <f t="shared" si="124"/>
        <v>0.32596835788325151</v>
      </c>
      <c r="AF207" s="2">
        <f>(D207-(AC207/1.147))/D207</f>
        <v>0.41235253520771703</v>
      </c>
      <c r="AG207">
        <f t="shared" si="100"/>
        <v>2323.9755</v>
      </c>
      <c r="AH207" s="2">
        <f t="shared" si="125"/>
        <v>0.36607324058919805</v>
      </c>
      <c r="AI207" s="2">
        <f>(D207-(AG207/1.17))/D207</f>
        <v>0.45818225691384445</v>
      </c>
      <c r="AJ207" s="4">
        <f t="shared" si="126"/>
        <v>-1.1408903922097795E-2</v>
      </c>
      <c r="AK207" s="4">
        <f t="shared" si="127"/>
        <v>5.5877355190164631E-2</v>
      </c>
      <c r="AL207" s="4">
        <f t="shared" si="128"/>
        <v>0.14250096786682151</v>
      </c>
    </row>
    <row r="208" spans="1:38" ht="12.75" customHeight="1" x14ac:dyDescent="0.2">
      <c r="A208" t="s">
        <v>30</v>
      </c>
      <c r="B208" s="12" t="s">
        <v>232</v>
      </c>
      <c r="C208" s="3"/>
      <c r="D208">
        <v>2621</v>
      </c>
      <c r="E208" s="1">
        <v>38991</v>
      </c>
      <c r="F208">
        <v>1508</v>
      </c>
      <c r="G208" s="2">
        <v>0.154</v>
      </c>
      <c r="H208" s="2">
        <f t="shared" si="110"/>
        <v>0.42464708126669209</v>
      </c>
      <c r="I208" s="2">
        <f>(D208-(F208/1.163))/D208</f>
        <v>0.50528553849242652</v>
      </c>
      <c r="J208">
        <f t="shared" si="115"/>
        <v>1391.884</v>
      </c>
      <c r="K208" s="2">
        <f t="shared" si="111"/>
        <v>0.46894925600915682</v>
      </c>
      <c r="L208" s="2">
        <f>(D208-(J208/1.163))/D208</f>
        <v>0.54337855202850971</v>
      </c>
      <c r="M208">
        <v>1253</v>
      </c>
      <c r="N208" s="2">
        <v>0.314</v>
      </c>
      <c r="O208" s="2">
        <f t="shared" si="116"/>
        <v>0.52193819152995036</v>
      </c>
      <c r="P208" s="2">
        <f>(D208-(M208/1.158))/D208</f>
        <v>0.587165968506002</v>
      </c>
      <c r="Q208">
        <f t="shared" si="117"/>
        <v>1056.279</v>
      </c>
      <c r="R208" s="2">
        <f t="shared" si="118"/>
        <v>0.59699389545974824</v>
      </c>
      <c r="S208" s="2">
        <f>(D208-(Q208/1.158))/D208</f>
        <v>0.6519809114505597</v>
      </c>
      <c r="T208" s="2">
        <f t="shared" si="119"/>
        <v>-0.12804463945059141</v>
      </c>
      <c r="U208">
        <v>1207</v>
      </c>
      <c r="V208" s="4">
        <v>0.161</v>
      </c>
      <c r="W208" s="2">
        <f t="shared" si="120"/>
        <v>0.53948874475391073</v>
      </c>
      <c r="X208" s="2">
        <f>(D208-(U208/1.148))/D208</f>
        <v>0.5988577915974832</v>
      </c>
      <c r="Y208">
        <f t="shared" si="121"/>
        <v>1109.8364999999999</v>
      </c>
      <c r="Z208" s="2">
        <f t="shared" si="122"/>
        <v>0.57655990080122099</v>
      </c>
      <c r="AA208" s="2">
        <f>(D208-(Y208/1.148))/D208</f>
        <v>0.63114973937388585</v>
      </c>
      <c r="AB208" s="2">
        <f t="shared" si="123"/>
        <v>2.0433994658527244E-2</v>
      </c>
      <c r="AC208">
        <v>1157</v>
      </c>
      <c r="AD208" s="2">
        <v>0.17599999999999999</v>
      </c>
      <c r="AE208" s="2">
        <f t="shared" si="124"/>
        <v>0.55856543304082407</v>
      </c>
      <c r="AF208" s="2">
        <f>(D208-(AC208/1.147))/D208</f>
        <v>0.6151398718751736</v>
      </c>
      <c r="AG208">
        <f t="shared" si="100"/>
        <v>1055.184</v>
      </c>
      <c r="AH208" s="2">
        <f t="shared" si="125"/>
        <v>0.59741167493323155</v>
      </c>
      <c r="AI208" s="2">
        <f>(D208-(AG208/1.17))/D208</f>
        <v>0.65590741447284751</v>
      </c>
      <c r="AJ208" s="4">
        <f t="shared" si="126"/>
        <v>-0.24190234243658226</v>
      </c>
      <c r="AK208" s="4">
        <f t="shared" si="127"/>
        <v>-1.0366579284448228E-3</v>
      </c>
      <c r="AL208" s="4">
        <f t="shared" si="128"/>
        <v>-4.9243739956290576E-2</v>
      </c>
    </row>
    <row r="209" spans="1:38" ht="12.75" customHeight="1" x14ac:dyDescent="0.2">
      <c r="A209" t="s">
        <v>30</v>
      </c>
      <c r="B209" s="12" t="s">
        <v>233</v>
      </c>
      <c r="C209" s="3"/>
      <c r="D209">
        <v>2762</v>
      </c>
      <c r="E209" s="1">
        <v>38961</v>
      </c>
      <c r="F209">
        <v>1683</v>
      </c>
      <c r="G209" s="2">
        <v>0.20300000000000001</v>
      </c>
      <c r="H209" s="2">
        <f t="shared" si="110"/>
        <v>0.39065894279507601</v>
      </c>
      <c r="I209" s="2">
        <f>(D209-(F209/1.161))/D209</f>
        <v>0.47515843479334718</v>
      </c>
      <c r="J209">
        <f t="shared" si="115"/>
        <v>1512.1754999999998</v>
      </c>
      <c r="K209" s="2">
        <f t="shared" si="111"/>
        <v>0.45250706010137587</v>
      </c>
      <c r="L209" s="2">
        <f>(D209-(J209/1.161))/D209</f>
        <v>0.52842985366182249</v>
      </c>
      <c r="M209">
        <v>1463</v>
      </c>
      <c r="N209" s="2">
        <v>0.23799999999999999</v>
      </c>
      <c r="O209" s="2">
        <f t="shared" si="116"/>
        <v>0.47031136857349748</v>
      </c>
      <c r="P209" s="2">
        <f>((D209-(J209/1.156))/D209)</f>
        <v>0.52639019039911406</v>
      </c>
      <c r="Q209">
        <f t="shared" si="117"/>
        <v>1288.903</v>
      </c>
      <c r="R209" s="2">
        <f t="shared" si="118"/>
        <v>0.53334431571325125</v>
      </c>
      <c r="S209" s="2">
        <f>(D209-(Q209/1.156))/D209</f>
        <v>0.59631861220869486</v>
      </c>
      <c r="T209" s="2">
        <f t="shared" si="119"/>
        <v>-8.083725561187538E-2</v>
      </c>
      <c r="U209">
        <v>1387</v>
      </c>
      <c r="V209" s="4">
        <v>0.19500000000000001</v>
      </c>
      <c r="W209" s="2">
        <f t="shared" si="120"/>
        <v>0.49782766111513393</v>
      </c>
      <c r="X209" s="2">
        <f>(D209-(U209/1.153))/D209</f>
        <v>0.56446458032535463</v>
      </c>
      <c r="Y209">
        <f t="shared" si="121"/>
        <v>1251.7674999999999</v>
      </c>
      <c r="Z209" s="2">
        <f t="shared" si="122"/>
        <v>0.54678946415640839</v>
      </c>
      <c r="AA209" s="2">
        <f>(D209-(Y209/1.153))/D209</f>
        <v>0.60692928374363264</v>
      </c>
      <c r="AB209" s="2">
        <f t="shared" si="123"/>
        <v>-1.344514844315714E-2</v>
      </c>
      <c r="AC209">
        <v>1485</v>
      </c>
      <c r="AD209" s="2">
        <v>0.159</v>
      </c>
      <c r="AE209" s="2">
        <f t="shared" si="124"/>
        <v>0.46234612599565533</v>
      </c>
      <c r="AF209" s="2">
        <f>(D209-(AC209/1.163))/D209</f>
        <v>0.53770088219746803</v>
      </c>
      <c r="AG209">
        <f t="shared" si="100"/>
        <v>1366.9424999999999</v>
      </c>
      <c r="AH209" s="2">
        <f t="shared" si="125"/>
        <v>0.50508960897900079</v>
      </c>
      <c r="AI209" s="2">
        <f>(D209-(AG209/1.151))/D209</f>
        <v>0.57001703647176438</v>
      </c>
      <c r="AJ209" s="4">
        <f t="shared" si="126"/>
        <v>-9.6042423647255265E-2</v>
      </c>
      <c r="AK209" s="4">
        <f t="shared" si="127"/>
        <v>6.0547225043311836E-2</v>
      </c>
      <c r="AL209" s="4">
        <f t="shared" si="128"/>
        <v>9.2009898004221852E-2</v>
      </c>
    </row>
    <row r="210" spans="1:38" ht="12.75" customHeight="1" x14ac:dyDescent="0.2">
      <c r="A210" t="s">
        <v>30</v>
      </c>
      <c r="B210" s="12" t="s">
        <v>234</v>
      </c>
      <c r="C210" s="3"/>
      <c r="D210">
        <v>3042</v>
      </c>
      <c r="E210" s="1">
        <v>38961</v>
      </c>
      <c r="F210">
        <v>1972</v>
      </c>
      <c r="G210" s="2">
        <v>0.192</v>
      </c>
      <c r="H210" s="2">
        <f t="shared" si="110"/>
        <v>0.3517422748191979</v>
      </c>
      <c r="I210" s="2">
        <f>(D210-(F210/1.161))/D210</f>
        <v>0.44163847960309893</v>
      </c>
      <c r="J210">
        <f t="shared" si="115"/>
        <v>1782.6880000000001</v>
      </c>
      <c r="K210" s="2">
        <f t="shared" si="111"/>
        <v>0.41397501643655488</v>
      </c>
      <c r="L210" s="2">
        <f>(D210-(J210/1.161))/D210</f>
        <v>0.49524118556120145</v>
      </c>
      <c r="M210">
        <v>1812</v>
      </c>
      <c r="N210" s="2">
        <v>0.19400000000000001</v>
      </c>
      <c r="O210" s="2">
        <f t="shared" si="116"/>
        <v>0.40433925049309666</v>
      </c>
      <c r="P210" s="2">
        <f>((D210-(J210/1.156))/D210)</f>
        <v>0.49305797269598173</v>
      </c>
      <c r="Q210">
        <f t="shared" si="117"/>
        <v>1636.2360000000001</v>
      </c>
      <c r="R210" s="2">
        <f t="shared" si="118"/>
        <v>0.46211834319526623</v>
      </c>
      <c r="S210" s="2">
        <f>(D210-(Q210/1.156))/D210</f>
        <v>0.53470444913085313</v>
      </c>
      <c r="T210" s="2">
        <f t="shared" si="119"/>
        <v>-4.8143326758711358E-2</v>
      </c>
      <c r="U210">
        <v>1756</v>
      </c>
      <c r="V210" s="4">
        <v>0.215</v>
      </c>
      <c r="W210" s="2">
        <f t="shared" si="120"/>
        <v>0.42274819197896119</v>
      </c>
      <c r="X210" s="2">
        <f>(D210-(U210/1.153))/D210</f>
        <v>0.49934795488201322</v>
      </c>
      <c r="Y210">
        <f t="shared" si="121"/>
        <v>1567.23</v>
      </c>
      <c r="Z210" s="2">
        <f t="shared" si="122"/>
        <v>0.48480276134122285</v>
      </c>
      <c r="AA210" s="2">
        <f>(D210-(Y210/1.153))/D210</f>
        <v>0.5531680497321968</v>
      </c>
      <c r="AB210" s="2">
        <f t="shared" si="123"/>
        <v>-2.268441814595662E-2</v>
      </c>
      <c r="AC210">
        <v>1732</v>
      </c>
      <c r="AD210" s="2">
        <v>0.2</v>
      </c>
      <c r="AE210" s="2">
        <f t="shared" si="124"/>
        <v>0.43063773833004604</v>
      </c>
      <c r="AF210" s="2">
        <f>(D210-(AC210/1.163))/D210</f>
        <v>0.51043657638009121</v>
      </c>
      <c r="AG210">
        <f t="shared" si="100"/>
        <v>1558.8</v>
      </c>
      <c r="AH210" s="2">
        <f t="shared" si="125"/>
        <v>0.48757396449704143</v>
      </c>
      <c r="AI210" s="2">
        <f>(D210-(AG210/1.151))/D210</f>
        <v>0.55479927410689966</v>
      </c>
      <c r="AJ210" s="4">
        <f t="shared" si="126"/>
        <v>-0.12559012008831602</v>
      </c>
      <c r="AK210" s="4">
        <f t="shared" si="127"/>
        <v>-4.7325691403929497E-2</v>
      </c>
      <c r="AL210" s="4">
        <f t="shared" si="128"/>
        <v>-5.3789169426311286E-3</v>
      </c>
    </row>
    <row r="211" spans="1:38" ht="12.75" customHeight="1" x14ac:dyDescent="0.2">
      <c r="A211" t="s">
        <v>30</v>
      </c>
      <c r="B211" s="12" t="s">
        <v>235</v>
      </c>
      <c r="C211" s="3"/>
      <c r="D211">
        <v>3206</v>
      </c>
      <c r="E211" s="1">
        <v>38961</v>
      </c>
      <c r="F211">
        <v>1934</v>
      </c>
      <c r="G211" s="2">
        <v>0.29399999999999998</v>
      </c>
      <c r="H211" s="2">
        <f t="shared" si="110"/>
        <v>0.396756082345602</v>
      </c>
      <c r="I211" s="2">
        <f>(D211-(F211/1.161))/D211</f>
        <v>0.48041006231318006</v>
      </c>
      <c r="J211">
        <f t="shared" si="115"/>
        <v>1649.702</v>
      </c>
      <c r="K211" s="2">
        <f t="shared" si="111"/>
        <v>0.48543293824079853</v>
      </c>
      <c r="L211" s="2">
        <f>(D211-(J211/1.161))/D211</f>
        <v>0.55678978315314265</v>
      </c>
      <c r="M211">
        <v>1664</v>
      </c>
      <c r="N211" s="2">
        <v>0.21299999999999999</v>
      </c>
      <c r="O211" s="2">
        <f t="shared" si="116"/>
        <v>0.48097317529631939</v>
      </c>
      <c r="P211" s="2">
        <f>((D211-(J211/1.156))/D211)</f>
        <v>0.55487278394532735</v>
      </c>
      <c r="Q211">
        <f t="shared" si="117"/>
        <v>1486.7839999999999</v>
      </c>
      <c r="R211" s="2">
        <f t="shared" si="118"/>
        <v>0.53624953212726145</v>
      </c>
      <c r="S211" s="2">
        <f>(D211-(Q211/1.156))/D211</f>
        <v>0.59883177519659292</v>
      </c>
      <c r="T211" s="2">
        <f t="shared" si="119"/>
        <v>-5.0816593886462924E-2</v>
      </c>
      <c r="U211">
        <v>1705</v>
      </c>
      <c r="V211" s="4">
        <v>0.17100000000000001</v>
      </c>
      <c r="W211" s="2">
        <f t="shared" si="120"/>
        <v>0.4681846537741734</v>
      </c>
      <c r="X211" s="2">
        <f>(D211-(U211/1.153))/D211</f>
        <v>0.53875512035921369</v>
      </c>
      <c r="Y211">
        <f t="shared" si="121"/>
        <v>1559.2224999999999</v>
      </c>
      <c r="Z211" s="2">
        <f t="shared" si="122"/>
        <v>0.51365486587648168</v>
      </c>
      <c r="AA211" s="2">
        <f>(D211-(Y211/1.153))/D211</f>
        <v>0.57819155756850094</v>
      </c>
      <c r="AB211" s="2">
        <f t="shared" si="123"/>
        <v>2.2594666250779771E-2</v>
      </c>
      <c r="AC211">
        <v>1747</v>
      </c>
      <c r="AD211" s="2">
        <v>0.126</v>
      </c>
      <c r="AE211" s="2">
        <f t="shared" si="124"/>
        <v>0.45508421709295072</v>
      </c>
      <c r="AF211" s="2">
        <f>(D211-(AC211/1.163))/D211</f>
        <v>0.53145676448233081</v>
      </c>
      <c r="AG211">
        <f t="shared" si="100"/>
        <v>1636.9390000000001</v>
      </c>
      <c r="AH211" s="2">
        <f t="shared" si="125"/>
        <v>0.4894139114160948</v>
      </c>
      <c r="AI211" s="2">
        <f>(D211-(AG211/1.151))/D211</f>
        <v>0.55639783789408759</v>
      </c>
      <c r="AJ211" s="4">
        <f t="shared" si="126"/>
        <v>-7.7365487827498781E-3</v>
      </c>
      <c r="AK211" s="4">
        <f t="shared" si="127"/>
        <v>0.10099315031638778</v>
      </c>
      <c r="AL211" s="4">
        <f t="shared" si="128"/>
        <v>4.9843110909443863E-2</v>
      </c>
    </row>
    <row r="212" spans="1:38" ht="12.75" customHeight="1" x14ac:dyDescent="0.2">
      <c r="A212" t="s">
        <v>30</v>
      </c>
      <c r="B212" s="12" t="s">
        <v>236</v>
      </c>
      <c r="C212" s="3"/>
      <c r="D212">
        <v>2854</v>
      </c>
      <c r="E212" s="1">
        <v>38991</v>
      </c>
      <c r="F212">
        <v>1844</v>
      </c>
      <c r="G212" s="2">
        <v>0.27300000000000002</v>
      </c>
      <c r="H212" s="2">
        <f t="shared" si="110"/>
        <v>0.35388927820602661</v>
      </c>
      <c r="I212" s="2">
        <f>(D212-(F212/1.163))/D212</f>
        <v>0.44444477919692749</v>
      </c>
      <c r="J212">
        <f t="shared" si="115"/>
        <v>1592.2939999999999</v>
      </c>
      <c r="K212" s="2">
        <f t="shared" si="111"/>
        <v>0.44208339173090405</v>
      </c>
      <c r="L212" s="2">
        <f>(D212-(J212/1.163))/D212</f>
        <v>0.52027806683654687</v>
      </c>
      <c r="M212">
        <v>1636</v>
      </c>
      <c r="N212" s="2">
        <v>0.21099999999999999</v>
      </c>
      <c r="O212" s="2">
        <f t="shared" si="116"/>
        <v>0.42676944639103015</v>
      </c>
      <c r="P212" s="2">
        <f>(D212-(M212/1.158))/D212</f>
        <v>0.50498225076945602</v>
      </c>
      <c r="Q212">
        <f t="shared" si="117"/>
        <v>1463.402</v>
      </c>
      <c r="R212" s="2">
        <f t="shared" si="118"/>
        <v>0.48724526979677646</v>
      </c>
      <c r="S212" s="2">
        <f>(D212-(Q212/1.158))/D212</f>
        <v>0.55720662331327842</v>
      </c>
      <c r="T212" s="2">
        <f t="shared" si="119"/>
        <v>-4.5161878065872407E-2</v>
      </c>
      <c r="U212">
        <v>1527</v>
      </c>
      <c r="V212" s="4">
        <v>0.28999999999999998</v>
      </c>
      <c r="W212" s="2">
        <f t="shared" si="120"/>
        <v>0.46496145760336371</v>
      </c>
      <c r="X212" s="2">
        <f>(D212-(U212/1.148))/D212</f>
        <v>0.53393855191930628</v>
      </c>
      <c r="Y212">
        <f t="shared" si="121"/>
        <v>1305.585</v>
      </c>
      <c r="Z212" s="2">
        <f t="shared" si="122"/>
        <v>0.54254204625087599</v>
      </c>
      <c r="AA212" s="2">
        <f>(D212-(Y212/1.148))/D212</f>
        <v>0.60151746189100697</v>
      </c>
      <c r="AB212" s="2">
        <f t="shared" si="123"/>
        <v>-5.5296776454099528E-2</v>
      </c>
      <c r="AC212">
        <v>1462</v>
      </c>
      <c r="AD212" s="2">
        <v>0.14899999999999999</v>
      </c>
      <c r="AE212" s="2">
        <f t="shared" si="124"/>
        <v>0.48773651016117731</v>
      </c>
      <c r="AF212" s="2">
        <f>(D212-(AC212/1.147))/D212</f>
        <v>0.55338841339248246</v>
      </c>
      <c r="AG212">
        <f t="shared" si="100"/>
        <v>1353.0809999999999</v>
      </c>
      <c r="AH212" s="2">
        <f t="shared" si="125"/>
        <v>0.52590014015416964</v>
      </c>
      <c r="AI212" s="2">
        <f>(D212-(AG212/1.17))/D212</f>
        <v>0.59478644457621332</v>
      </c>
      <c r="AJ212" s="4">
        <f t="shared" si="126"/>
        <v>-0.15023167832071213</v>
      </c>
      <c r="AK212" s="4">
        <f t="shared" si="127"/>
        <v>-7.538666750489631E-2</v>
      </c>
      <c r="AL212" s="4">
        <f t="shared" si="128"/>
        <v>3.6379094428934097E-2</v>
      </c>
    </row>
    <row r="213" spans="1:38" ht="12.75" customHeight="1" x14ac:dyDescent="0.2">
      <c r="A213" t="s">
        <v>30</v>
      </c>
      <c r="B213" s="12" t="s">
        <v>237</v>
      </c>
      <c r="C213" s="3"/>
      <c r="D213">
        <v>2753</v>
      </c>
      <c r="E213" s="1">
        <v>38961</v>
      </c>
      <c r="F213">
        <v>1545</v>
      </c>
      <c r="G213" s="2">
        <v>0.189</v>
      </c>
      <c r="H213" s="2">
        <f t="shared" si="110"/>
        <v>0.43879404286233198</v>
      </c>
      <c r="I213" s="2">
        <f>(D213-(F213/1.161))/D213</f>
        <v>0.51661846930433419</v>
      </c>
      <c r="J213">
        <f t="shared" si="115"/>
        <v>1398.9974999999999</v>
      </c>
      <c r="K213" s="2">
        <f t="shared" si="111"/>
        <v>0.49182800581184166</v>
      </c>
      <c r="L213" s="2">
        <f>(D213-(J213/1.161))/D213</f>
        <v>0.56229802395507467</v>
      </c>
      <c r="M213">
        <v>1356</v>
      </c>
      <c r="N213" s="2">
        <v>0.17399999999999999</v>
      </c>
      <c r="O213" s="2">
        <f t="shared" si="116"/>
        <v>0.50744642208499824</v>
      </c>
      <c r="P213" s="2">
        <f>((D213-(J213/1.156))/D213)</f>
        <v>0.56040484931820211</v>
      </c>
      <c r="Q213">
        <f t="shared" si="117"/>
        <v>1238.028</v>
      </c>
      <c r="R213" s="2">
        <f t="shared" si="118"/>
        <v>0.55029858336360338</v>
      </c>
      <c r="S213" s="2">
        <f>(D213-(Q213/1.156))/D213</f>
        <v>0.61098493370553919</v>
      </c>
      <c r="T213" s="2">
        <f t="shared" si="119"/>
        <v>-5.8470577551761715E-2</v>
      </c>
      <c r="U213">
        <v>1359</v>
      </c>
      <c r="V213" s="4">
        <v>0.186</v>
      </c>
      <c r="W213" s="2">
        <f t="shared" si="120"/>
        <v>0.50635670177987646</v>
      </c>
      <c r="X213" s="2">
        <f>(D213-(U213/1.153))/D213</f>
        <v>0.57186184022539155</v>
      </c>
      <c r="Y213">
        <f t="shared" si="121"/>
        <v>1232.6130000000001</v>
      </c>
      <c r="Z213" s="2">
        <f t="shared" si="122"/>
        <v>0.55226552851434796</v>
      </c>
      <c r="AA213" s="2">
        <f>(D213-(Y213/1.153))/D213</f>
        <v>0.61167868908443013</v>
      </c>
      <c r="AB213" s="2">
        <f t="shared" si="123"/>
        <v>-1.9669451507445812E-3</v>
      </c>
      <c r="AC213">
        <v>1410</v>
      </c>
      <c r="AD213" s="2">
        <v>0.16</v>
      </c>
      <c r="AE213" s="2">
        <f t="shared" si="124"/>
        <v>0.48783145659280785</v>
      </c>
      <c r="AF213" s="2">
        <f>(D213-(AC213/1.163))/D213</f>
        <v>0.55961432209183815</v>
      </c>
      <c r="AG213">
        <f t="shared" si="100"/>
        <v>1297.2</v>
      </c>
      <c r="AH213" s="2">
        <f t="shared" si="125"/>
        <v>0.52880494006538326</v>
      </c>
      <c r="AI213" s="2">
        <f>(D213-(AG213/1.151))/D213</f>
        <v>0.59062114688565004</v>
      </c>
      <c r="AJ213" s="4">
        <f t="shared" si="126"/>
        <v>-7.276460465440443E-2</v>
      </c>
      <c r="AK213" s="4">
        <f t="shared" si="127"/>
        <v>4.7795364886739237E-2</v>
      </c>
      <c r="AL213" s="4">
        <f t="shared" si="128"/>
        <v>5.2398441359940082E-2</v>
      </c>
    </row>
    <row r="214" spans="1:38" ht="12.75" customHeight="1" x14ac:dyDescent="0.2">
      <c r="A214" t="s">
        <v>30</v>
      </c>
      <c r="B214" s="12" t="s">
        <v>238</v>
      </c>
      <c r="C214" s="3"/>
      <c r="D214">
        <v>2743</v>
      </c>
      <c r="E214" s="1">
        <v>38991</v>
      </c>
      <c r="F214">
        <v>1612</v>
      </c>
      <c r="G214" s="2">
        <v>0.27300000000000002</v>
      </c>
      <c r="H214" s="2">
        <f t="shared" si="110"/>
        <v>0.41232227488151657</v>
      </c>
      <c r="I214" s="2">
        <f>(D214-(F214/1.163))/D214</f>
        <v>0.49468811253784745</v>
      </c>
      <c r="J214">
        <f t="shared" si="115"/>
        <v>1391.962</v>
      </c>
      <c r="K214" s="2">
        <f t="shared" si="111"/>
        <v>0.4925402843601896</v>
      </c>
      <c r="L214" s="2">
        <f>(D214-(J214/1.163))/D214</f>
        <v>0.56366318517643133</v>
      </c>
      <c r="M214">
        <v>1400</v>
      </c>
      <c r="N214" s="2">
        <v>0.24199999999999999</v>
      </c>
      <c r="O214" s="2">
        <f t="shared" si="116"/>
        <v>0.4896099161502005</v>
      </c>
      <c r="P214" s="2">
        <f>(D214-(M214/1.158))/D214</f>
        <v>0.55924863225405907</v>
      </c>
      <c r="Q214">
        <f t="shared" si="117"/>
        <v>1230.5999999999999</v>
      </c>
      <c r="R214" s="2">
        <f t="shared" si="118"/>
        <v>0.55136711629602631</v>
      </c>
      <c r="S214" s="2">
        <f>(D214-(Q214/1.158))/D214</f>
        <v>0.61257954775131807</v>
      </c>
      <c r="T214" s="2">
        <f t="shared" si="119"/>
        <v>-5.882683193583671E-2</v>
      </c>
      <c r="U214">
        <v>1304</v>
      </c>
      <c r="V214" s="4">
        <v>0.188</v>
      </c>
      <c r="W214" s="2">
        <f t="shared" si="120"/>
        <v>0.52460809332847247</v>
      </c>
      <c r="X214" s="2">
        <f>(D214-(U214/1.148))/D214</f>
        <v>0.58589555167985408</v>
      </c>
      <c r="Y214">
        <f t="shared" si="121"/>
        <v>1181.424</v>
      </c>
      <c r="Z214" s="2">
        <f t="shared" si="122"/>
        <v>0.56929493255559604</v>
      </c>
      <c r="AA214" s="2">
        <f>(D214-(Y214/1.148))/D214</f>
        <v>0.6248213698219478</v>
      </c>
      <c r="AB214" s="2">
        <f t="shared" si="123"/>
        <v>-1.792781625956974E-2</v>
      </c>
      <c r="AC214">
        <v>1349</v>
      </c>
      <c r="AD214" s="2">
        <v>0.14000000000000001</v>
      </c>
      <c r="AE214" s="2">
        <f t="shared" si="124"/>
        <v>0.50820269777615745</v>
      </c>
      <c r="AF214" s="2">
        <f>(D214-(AC214/1.147))/D214</f>
        <v>0.57123164583797514</v>
      </c>
      <c r="AG214">
        <f t="shared" si="100"/>
        <v>1254.57</v>
      </c>
      <c r="AH214" s="2">
        <f t="shared" si="125"/>
        <v>0.54262850893182646</v>
      </c>
      <c r="AI214" s="2">
        <f>(D214-(AG214/1.17))/D214</f>
        <v>0.6090841956682278</v>
      </c>
      <c r="AJ214" s="4">
        <f t="shared" si="126"/>
        <v>-9.870384392677381E-2</v>
      </c>
      <c r="AK214" s="4">
        <f t="shared" si="127"/>
        <v>1.9478303266699318E-2</v>
      </c>
      <c r="AL214" s="4">
        <f t="shared" si="128"/>
        <v>6.191341973753705E-2</v>
      </c>
    </row>
    <row r="215" spans="1:38" ht="12.75" customHeight="1" x14ac:dyDescent="0.2">
      <c r="A215" t="s">
        <v>30</v>
      </c>
      <c r="B215" s="12" t="s">
        <v>276</v>
      </c>
      <c r="C215" s="3"/>
      <c r="D215">
        <v>3312</v>
      </c>
      <c r="E215" s="1">
        <v>38961</v>
      </c>
      <c r="F215">
        <v>1818</v>
      </c>
      <c r="G215" s="2">
        <v>0.22600000000000001</v>
      </c>
      <c r="H215" s="2">
        <f t="shared" si="110"/>
        <v>0.45108695652173914</v>
      </c>
      <c r="I215" s="2">
        <f>(D215-(F215/1.161))/D215</f>
        <v>0.5272066808972774</v>
      </c>
      <c r="J215">
        <f t="shared" si="115"/>
        <v>1612.566</v>
      </c>
      <c r="K215" s="2">
        <f t="shared" si="111"/>
        <v>0.5131141304347826</v>
      </c>
      <c r="L215" s="2">
        <f>(D215-(J215/1.161))/D215</f>
        <v>0.5806323259558851</v>
      </c>
      <c r="M215">
        <v>1732</v>
      </c>
      <c r="N215" s="2">
        <v>0.19700000000000001</v>
      </c>
      <c r="O215" s="2">
        <f t="shared" si="116"/>
        <v>0.47705314009661837</v>
      </c>
      <c r="P215" s="2">
        <f>((D215-(J215/1.156))/D215)</f>
        <v>0.57881845193320292</v>
      </c>
      <c r="Q215">
        <f t="shared" si="117"/>
        <v>1561.3979999999999</v>
      </c>
      <c r="R215" s="2">
        <f t="shared" si="118"/>
        <v>0.52856340579710148</v>
      </c>
      <c r="S215" s="2">
        <f>(D215-(Q215/1.156))/D215</f>
        <v>0.59218287698711203</v>
      </c>
      <c r="T215" s="2">
        <f t="shared" si="119"/>
        <v>-1.5449275362318882E-2</v>
      </c>
      <c r="U215">
        <v>2061</v>
      </c>
      <c r="V215" s="4">
        <v>0.19800000000000001</v>
      </c>
      <c r="W215" s="2">
        <f t="shared" si="120"/>
        <v>0.37771739130434784</v>
      </c>
      <c r="X215" s="2">
        <f>(D215-(U215/1.153))/D215</f>
        <v>0.46029262038538404</v>
      </c>
      <c r="Y215">
        <f t="shared" si="121"/>
        <v>1856.961</v>
      </c>
      <c r="Z215" s="2">
        <f t="shared" si="122"/>
        <v>0.43932336956521739</v>
      </c>
      <c r="AA215" s="2">
        <f>(D215-(Y215/1.153))/D215</f>
        <v>0.51372365096723105</v>
      </c>
      <c r="AB215" s="2">
        <f t="shared" si="123"/>
        <v>8.924003623188409E-2</v>
      </c>
      <c r="AC215">
        <v>2147</v>
      </c>
      <c r="AD215" s="2">
        <v>0.192</v>
      </c>
      <c r="AE215" s="2">
        <f t="shared" si="124"/>
        <v>0.35175120772946861</v>
      </c>
      <c r="AF215" s="2">
        <f>(D215-(AC215/1.163))/D215</f>
        <v>0.44260636950083287</v>
      </c>
      <c r="AG215">
        <f t="shared" si="100"/>
        <v>1940.8880000000001</v>
      </c>
      <c r="AH215" s="2">
        <f t="shared" si="125"/>
        <v>0.41398309178743958</v>
      </c>
      <c r="AI215" s="2">
        <f>(D215-(AG215/1.151))/D215</f>
        <v>0.49086280780837493</v>
      </c>
      <c r="AJ215" s="4">
        <f t="shared" si="126"/>
        <v>0.203602209149889</v>
      </c>
      <c r="AK215" s="4">
        <f t="shared" si="127"/>
        <v>0.24304501478802973</v>
      </c>
      <c r="AL215" s="4">
        <f t="shared" si="128"/>
        <v>4.5195887258806251E-2</v>
      </c>
    </row>
    <row r="216" spans="1:38" ht="12.75" customHeight="1" x14ac:dyDescent="0.2">
      <c r="A216" t="s">
        <v>30</v>
      </c>
      <c r="B216" s="12" t="s">
        <v>239</v>
      </c>
      <c r="C216" s="3"/>
      <c r="D216">
        <v>2733</v>
      </c>
      <c r="E216" s="1">
        <v>38991</v>
      </c>
      <c r="F216">
        <v>1563</v>
      </c>
      <c r="G216" s="2">
        <v>0.16200000000000001</v>
      </c>
      <c r="H216" s="2">
        <f t="shared" si="110"/>
        <v>0.42810098792535672</v>
      </c>
      <c r="I216" s="2">
        <f>(D216-(F216/1.163))/D216</f>
        <v>0.50825536365034973</v>
      </c>
      <c r="J216">
        <f t="shared" si="115"/>
        <v>1436.3970000000002</v>
      </c>
      <c r="K216" s="2">
        <f t="shared" si="111"/>
        <v>0.4744248079034028</v>
      </c>
      <c r="L216" s="2">
        <f>(D216-(J216/1.163))/D216</f>
        <v>0.54808667919467136</v>
      </c>
      <c r="M216">
        <v>1343</v>
      </c>
      <c r="N216" s="2">
        <v>0.16200000000000001</v>
      </c>
      <c r="O216" s="2">
        <f t="shared" si="116"/>
        <v>0.50859860958653491</v>
      </c>
      <c r="P216" s="2">
        <f>(D216-(M216/1.158))/D216</f>
        <v>0.57564646769130823</v>
      </c>
      <c r="Q216">
        <f t="shared" si="117"/>
        <v>1234.2170000000001</v>
      </c>
      <c r="R216" s="2">
        <f t="shared" si="118"/>
        <v>0.5484021222100256</v>
      </c>
      <c r="S216" s="2">
        <f>(D216-(Q216/1.158))/D216</f>
        <v>0.61001910380831226</v>
      </c>
      <c r="T216" s="2">
        <f t="shared" si="119"/>
        <v>-7.3977314306622799E-2</v>
      </c>
      <c r="U216">
        <v>1321</v>
      </c>
      <c r="V216" s="4">
        <v>0.109</v>
      </c>
      <c r="W216" s="2">
        <f t="shared" si="120"/>
        <v>0.51664837175265277</v>
      </c>
      <c r="X216" s="2">
        <f>(D216-(U216/1.148))/D216</f>
        <v>0.57896199630022016</v>
      </c>
      <c r="Y216">
        <f t="shared" si="121"/>
        <v>1249.0055</v>
      </c>
      <c r="Z216" s="2">
        <f t="shared" si="122"/>
        <v>0.54299103549213323</v>
      </c>
      <c r="AA216" s="2">
        <f>(D216-(Y216/1.148))/D216</f>
        <v>0.60190856750185817</v>
      </c>
      <c r="AB216" s="2">
        <f t="shared" si="123"/>
        <v>5.4110867178923661E-3</v>
      </c>
      <c r="AC216">
        <v>1269</v>
      </c>
      <c r="AD216" s="2">
        <v>0.121</v>
      </c>
      <c r="AE216" s="2">
        <f t="shared" si="124"/>
        <v>0.53567508232711303</v>
      </c>
      <c r="AF216" s="2">
        <f>(D216-(AC216/1.147))/D216</f>
        <v>0.59518315808815436</v>
      </c>
      <c r="AG216">
        <f t="shared" si="100"/>
        <v>1192.2255</v>
      </c>
      <c r="AH216" s="2">
        <f t="shared" si="125"/>
        <v>0.56376673984632275</v>
      </c>
      <c r="AI216" s="2">
        <f>(D216-(AG216/1.17))/D216</f>
        <v>0.62715105969771168</v>
      </c>
      <c r="AJ216" s="4">
        <f t="shared" si="126"/>
        <v>-0.169988867980092</v>
      </c>
      <c r="AK216" s="4">
        <f t="shared" si="127"/>
        <v>-3.4022785296264846E-2</v>
      </c>
      <c r="AL216" s="4">
        <f t="shared" si="128"/>
        <v>-4.5460168109748081E-2</v>
      </c>
    </row>
    <row r="217" spans="1:38" ht="12.75" customHeight="1" x14ac:dyDescent="0.2">
      <c r="A217" t="s">
        <v>30</v>
      </c>
      <c r="B217" s="12" t="s">
        <v>240</v>
      </c>
      <c r="C217" s="3"/>
      <c r="D217">
        <v>3938</v>
      </c>
      <c r="E217" s="1">
        <v>38961</v>
      </c>
      <c r="F217">
        <v>2625</v>
      </c>
      <c r="G217" s="2">
        <v>0.20399999999999999</v>
      </c>
      <c r="H217" s="2">
        <f t="shared" si="110"/>
        <v>0.33341797866937534</v>
      </c>
      <c r="I217" s="2">
        <f>(D217-(F217/1.161))/D217</f>
        <v>0.42585527878499174</v>
      </c>
      <c r="J217">
        <f t="shared" si="115"/>
        <v>2357.25</v>
      </c>
      <c r="K217" s="2">
        <f t="shared" si="111"/>
        <v>0.40140934484509905</v>
      </c>
      <c r="L217" s="2">
        <f>(D217-(J217/1.161))/D217</f>
        <v>0.48441804034892255</v>
      </c>
      <c r="M217">
        <v>2449</v>
      </c>
      <c r="N217" s="2">
        <v>0.16700000000000001</v>
      </c>
      <c r="O217" s="2">
        <f t="shared" si="116"/>
        <v>0.37811071609954294</v>
      </c>
      <c r="P217" s="2">
        <f>((D217-(J217/1.156))/D217)</f>
        <v>0.48218801457188493</v>
      </c>
      <c r="Q217">
        <f t="shared" si="117"/>
        <v>2244.5084999999999</v>
      </c>
      <c r="R217" s="2">
        <f t="shared" si="118"/>
        <v>0.4300384713052311</v>
      </c>
      <c r="S217" s="2">
        <f>(D217-(Q217/1.156))/D217</f>
        <v>0.50695369490071895</v>
      </c>
      <c r="T217" s="2">
        <f t="shared" si="119"/>
        <v>-2.8629126460132048E-2</v>
      </c>
      <c r="U217">
        <v>2489</v>
      </c>
      <c r="V217" s="4">
        <v>0.157</v>
      </c>
      <c r="W217" s="2">
        <f t="shared" si="120"/>
        <v>0.36795327577450482</v>
      </c>
      <c r="X217" s="2">
        <f>(D217-(U217/1.153))/D217</f>
        <v>0.45182417673417585</v>
      </c>
      <c r="Y217">
        <f t="shared" si="121"/>
        <v>2293.6134999999999</v>
      </c>
      <c r="Z217" s="2">
        <f t="shared" si="122"/>
        <v>0.41756894362620622</v>
      </c>
      <c r="AA217" s="2">
        <f>(D217-(Y217/1.153))/D217</f>
        <v>0.49485597886054317</v>
      </c>
      <c r="AB217" s="2">
        <f t="shared" si="123"/>
        <v>1.2469527679024872E-2</v>
      </c>
      <c r="AC217">
        <v>2548</v>
      </c>
      <c r="AD217" s="2">
        <v>0.14899999999999999</v>
      </c>
      <c r="AE217" s="2">
        <f t="shared" si="124"/>
        <v>0.35297105129507367</v>
      </c>
      <c r="AF217" s="2">
        <f>(D217-(AC217/1.163))/D217</f>
        <v>0.4436552461694529</v>
      </c>
      <c r="AG217">
        <f t="shared" si="100"/>
        <v>2358.174</v>
      </c>
      <c r="AH217" s="2">
        <f t="shared" si="125"/>
        <v>0.40117470797359067</v>
      </c>
      <c r="AI217" s="2">
        <f>(D217-(AG217/1.151))/D217</f>
        <v>0.47973475931675991</v>
      </c>
      <c r="AJ217" s="4">
        <f t="shared" si="126"/>
        <v>3.9198218262805545E-4</v>
      </c>
      <c r="AK217" s="4">
        <f t="shared" si="127"/>
        <v>5.0641599263268548E-2</v>
      </c>
      <c r="AL217" s="4">
        <f t="shared" si="128"/>
        <v>2.8147942100968645E-2</v>
      </c>
    </row>
    <row r="218" spans="1:38" ht="12.75" customHeight="1" x14ac:dyDescent="0.2">
      <c r="A218" t="s">
        <v>30</v>
      </c>
      <c r="B218" s="12" t="s">
        <v>241</v>
      </c>
      <c r="C218" s="3"/>
      <c r="D218">
        <v>3203</v>
      </c>
      <c r="E218" s="1">
        <v>38961</v>
      </c>
      <c r="F218">
        <v>1698</v>
      </c>
      <c r="G218" s="2">
        <v>0.218</v>
      </c>
      <c r="H218" s="2">
        <f t="shared" si="110"/>
        <v>0.46987199500468313</v>
      </c>
      <c r="I218" s="2">
        <f>(D218-(F218/1.161))/D218</f>
        <v>0.54338673127018355</v>
      </c>
      <c r="J218">
        <f t="shared" si="115"/>
        <v>1512.9180000000001</v>
      </c>
      <c r="K218" s="2">
        <f t="shared" si="111"/>
        <v>0.52765594754917267</v>
      </c>
      <c r="L218" s="2">
        <f>(D218-(J218/1.161))/D218</f>
        <v>0.5931575775617336</v>
      </c>
      <c r="M218">
        <v>1606</v>
      </c>
      <c r="N218" s="2">
        <v>0.20699999999999999</v>
      </c>
      <c r="O218" s="2">
        <f t="shared" si="116"/>
        <v>0.49859506712457069</v>
      </c>
      <c r="P218" s="2">
        <f>((D218-(J218/1.156))/D218)</f>
        <v>0.5913978785027445</v>
      </c>
      <c r="Q218">
        <f t="shared" ref="Q218:Q281" si="129">M218*(1-(N218/2))</f>
        <v>1439.779</v>
      </c>
      <c r="R218" s="2">
        <f t="shared" si="118"/>
        <v>0.55049047767717763</v>
      </c>
      <c r="S218" s="2">
        <f>(D218-(Q218/1.156))/D218</f>
        <v>0.61115093224669348</v>
      </c>
      <c r="T218" s="2">
        <f t="shared" si="119"/>
        <v>-2.283453012800496E-2</v>
      </c>
      <c r="U218">
        <v>1593</v>
      </c>
      <c r="V218" s="4">
        <v>0.23799999999999999</v>
      </c>
      <c r="W218" s="2">
        <f t="shared" si="120"/>
        <v>0.50265376209803314</v>
      </c>
      <c r="X218" s="2">
        <f>(D218-(U218/1.153))/D218</f>
        <v>0.56865027068346319</v>
      </c>
      <c r="Y218">
        <f t="shared" si="121"/>
        <v>1403.433</v>
      </c>
      <c r="Z218" s="2">
        <f t="shared" si="122"/>
        <v>0.5618379644083672</v>
      </c>
      <c r="AA218" s="2">
        <f>(D218-(Y218/1.153))/D218</f>
        <v>0.61998088847213106</v>
      </c>
      <c r="AB218" s="2">
        <f t="shared" si="123"/>
        <v>-1.1347486731189571E-2</v>
      </c>
      <c r="AC218">
        <v>1527</v>
      </c>
      <c r="AD218" s="2">
        <v>0.158</v>
      </c>
      <c r="AE218" s="2">
        <f t="shared" si="124"/>
        <v>0.52325944427099591</v>
      </c>
      <c r="AF218" s="2">
        <f>(D218-(AC218/1.163))/D218</f>
        <v>0.59007690822957515</v>
      </c>
      <c r="AG218">
        <f t="shared" si="100"/>
        <v>1406.367</v>
      </c>
      <c r="AH218" s="2">
        <f t="shared" si="125"/>
        <v>0.56092194817358731</v>
      </c>
      <c r="AI218" s="2">
        <f>(D218-(AG218/1.151))/D218</f>
        <v>0.61852471605003234</v>
      </c>
      <c r="AJ218" s="4">
        <f t="shared" si="126"/>
        <v>-7.0427478554687117E-2</v>
      </c>
      <c r="AK218" s="4">
        <f t="shared" si="127"/>
        <v>-2.3206339306240911E-2</v>
      </c>
      <c r="AL218" s="4">
        <f t="shared" si="128"/>
        <v>2.090587865612367E-3</v>
      </c>
    </row>
    <row r="219" spans="1:38" ht="12.75" customHeight="1" x14ac:dyDescent="0.2">
      <c r="A219" t="s">
        <v>30</v>
      </c>
      <c r="B219" s="12" t="s">
        <v>242</v>
      </c>
      <c r="C219" s="3"/>
      <c r="D219">
        <v>3924</v>
      </c>
      <c r="E219" s="1">
        <v>38961</v>
      </c>
      <c r="F219">
        <v>2806</v>
      </c>
      <c r="G219" s="2">
        <v>0.17799999999999999</v>
      </c>
      <c r="H219" s="2">
        <f t="shared" si="110"/>
        <v>0.28491335372069315</v>
      </c>
      <c r="I219" s="2">
        <f>(D219-(F219/1.161))/D219</f>
        <v>0.38407696272238862</v>
      </c>
      <c r="J219">
        <f t="shared" si="115"/>
        <v>2556.2660000000001</v>
      </c>
      <c r="K219" s="2">
        <f t="shared" si="111"/>
        <v>0.34855606523955146</v>
      </c>
      <c r="L219" s="2">
        <f>(D219-(J219/1.161))/D219</f>
        <v>0.43889411304009607</v>
      </c>
      <c r="M219">
        <v>2707</v>
      </c>
      <c r="N219" s="2">
        <v>0.217</v>
      </c>
      <c r="O219" s="2">
        <f t="shared" si="116"/>
        <v>0.31014271151885831</v>
      </c>
      <c r="P219" s="2">
        <f>((D219-(J219/1.156))/D219)</f>
        <v>0.43646718446327981</v>
      </c>
      <c r="Q219">
        <f t="shared" si="129"/>
        <v>2413.2905000000001</v>
      </c>
      <c r="R219" s="2">
        <f t="shared" si="118"/>
        <v>0.38499222731906219</v>
      </c>
      <c r="S219" s="2">
        <f>(D219-(Q219/1.156))/D219</f>
        <v>0.46798635581233744</v>
      </c>
      <c r="T219" s="2">
        <f t="shared" si="119"/>
        <v>-3.6436162079510725E-2</v>
      </c>
      <c r="U219">
        <v>2703</v>
      </c>
      <c r="V219" s="4">
        <v>0.16600000000000001</v>
      </c>
      <c r="W219" s="2">
        <f t="shared" si="120"/>
        <v>0.31116207951070335</v>
      </c>
      <c r="X219" s="2">
        <f>(D219-(U219/1.153))/D219</f>
        <v>0.40256901952359353</v>
      </c>
      <c r="Y219">
        <f t="shared" si="121"/>
        <v>2478.6510000000003</v>
      </c>
      <c r="Z219" s="2">
        <f t="shared" si="122"/>
        <v>0.36833562691131488</v>
      </c>
      <c r="AA219" s="2">
        <f>(D219-(Y219/1.153))/D219</f>
        <v>0.45215579090313524</v>
      </c>
      <c r="AB219" s="2">
        <f t="shared" si="123"/>
        <v>1.6656600407747302E-2</v>
      </c>
      <c r="AC219">
        <v>2733</v>
      </c>
      <c r="AD219" s="2">
        <v>0.14699999999999999</v>
      </c>
      <c r="AE219" s="2">
        <f t="shared" si="124"/>
        <v>0.30351681957186544</v>
      </c>
      <c r="AF219" s="2">
        <f>(D219-(AC219/1.163))/D219</f>
        <v>0.4011322610248198</v>
      </c>
      <c r="AG219">
        <f t="shared" si="100"/>
        <v>2532.1244999999999</v>
      </c>
      <c r="AH219" s="2">
        <f t="shared" si="125"/>
        <v>0.35470833333333335</v>
      </c>
      <c r="AI219" s="2">
        <f>(D219-(AG219/1.151))/D219</f>
        <v>0.4393643208803939</v>
      </c>
      <c r="AJ219" s="4">
        <f t="shared" si="126"/>
        <v>-9.4440484675697121E-3</v>
      </c>
      <c r="AK219" s="4">
        <f t="shared" si="127"/>
        <v>4.9241481703093753E-2</v>
      </c>
      <c r="AL219" s="4">
        <f t="shared" si="128"/>
        <v>2.1573630172218496E-2</v>
      </c>
    </row>
    <row r="220" spans="1:38" ht="12.75" customHeight="1" x14ac:dyDescent="0.2">
      <c r="A220" t="s">
        <v>30</v>
      </c>
      <c r="B220" s="12" t="s">
        <v>243</v>
      </c>
      <c r="C220" s="3"/>
      <c r="D220">
        <v>2982</v>
      </c>
      <c r="E220" s="1">
        <v>38961</v>
      </c>
      <c r="F220">
        <v>1746</v>
      </c>
      <c r="G220" s="2">
        <v>0.44400000000000001</v>
      </c>
      <c r="H220" s="2">
        <f t="shared" si="110"/>
        <v>0.41448692152917505</v>
      </c>
      <c r="I220" s="2">
        <f>(D220-(F220/1.161))/D220</f>
        <v>0.49568210295363913</v>
      </c>
      <c r="J220">
        <f t="shared" si="115"/>
        <v>1358.3880000000001</v>
      </c>
      <c r="K220" s="2">
        <f t="shared" si="111"/>
        <v>0.54447082494969812</v>
      </c>
      <c r="L220" s="2">
        <f>(D220-(J220/1.161))/D220</f>
        <v>0.60764067609793126</v>
      </c>
      <c r="M220">
        <v>1478</v>
      </c>
      <c r="N220" s="2">
        <v>0.14000000000000001</v>
      </c>
      <c r="O220" s="2">
        <f t="shared" si="116"/>
        <v>0.50435949027498328</v>
      </c>
      <c r="P220" s="2">
        <f>((D220-(J220/1.156))/D220)</f>
        <v>0.60594362019870085</v>
      </c>
      <c r="Q220">
        <f t="shared" si="129"/>
        <v>1374.54</v>
      </c>
      <c r="R220" s="2">
        <f t="shared" si="118"/>
        <v>0.53905432595573444</v>
      </c>
      <c r="S220" s="2">
        <f>(D220-(Q220/1.156))/D220</f>
        <v>0.60125806743575638</v>
      </c>
      <c r="T220" s="2">
        <f t="shared" si="119"/>
        <v>5.416498993963681E-3</v>
      </c>
      <c r="U220">
        <v>1437</v>
      </c>
      <c r="V220" s="4">
        <v>0.25900000000000001</v>
      </c>
      <c r="W220" s="2">
        <f t="shared" si="120"/>
        <v>0.51810865191146882</v>
      </c>
      <c r="X220" s="2">
        <f>(D220-(U220/1.153))/D220</f>
        <v>0.58205433817126528</v>
      </c>
      <c r="Y220">
        <f t="shared" si="121"/>
        <v>1250.9085</v>
      </c>
      <c r="Z220" s="2">
        <f t="shared" si="122"/>
        <v>0.58051358148893362</v>
      </c>
      <c r="AA220" s="2">
        <f>(D220-(Y220/1.153))/D220</f>
        <v>0.6361783013780864</v>
      </c>
      <c r="AB220" s="2">
        <f t="shared" si="123"/>
        <v>-4.145925553319918E-2</v>
      </c>
      <c r="AC220">
        <v>1460</v>
      </c>
      <c r="AD220" s="2">
        <v>9.6000000000000002E-2</v>
      </c>
      <c r="AE220" s="2">
        <f t="shared" si="124"/>
        <v>0.51039570757880615</v>
      </c>
      <c r="AF220" s="2">
        <f>(D220-(AC220/1.163))/D220</f>
        <v>0.57901608562236129</v>
      </c>
      <c r="AG220">
        <f t="shared" si="100"/>
        <v>1389.9199999999998</v>
      </c>
      <c r="AH220" s="2">
        <f t="shared" si="125"/>
        <v>0.53389671361502355</v>
      </c>
      <c r="AI220" s="2">
        <f>(D220-(AG220/1.151))/D220</f>
        <v>0.59504492929194053</v>
      </c>
      <c r="AJ220" s="4">
        <f t="shared" si="126"/>
        <v>2.3212808122568471E-2</v>
      </c>
      <c r="AK220" s="4">
        <f t="shared" si="127"/>
        <v>1.1189197840732064E-2</v>
      </c>
      <c r="AL220" s="4">
        <f t="shared" si="128"/>
        <v>0.1111284318557271</v>
      </c>
    </row>
    <row r="221" spans="1:38" ht="12.75" customHeight="1" x14ac:dyDescent="0.2">
      <c r="A221" t="s">
        <v>30</v>
      </c>
      <c r="B221" s="12" t="s">
        <v>258</v>
      </c>
      <c r="C221" s="3"/>
      <c r="D221">
        <v>2852</v>
      </c>
      <c r="E221" s="1">
        <v>38961</v>
      </c>
      <c r="F221">
        <v>1508</v>
      </c>
      <c r="G221" s="2">
        <v>0.17199999999999999</v>
      </c>
      <c r="H221" s="2">
        <f t="shared" si="110"/>
        <v>0.47124824684431976</v>
      </c>
      <c r="I221" s="2">
        <f>(D221-(F221/1.161))/D221</f>
        <v>0.54457213337150712</v>
      </c>
      <c r="J221">
        <f t="shared" si="115"/>
        <v>1378.3120000000001</v>
      </c>
      <c r="K221" s="2">
        <f t="shared" si="111"/>
        <v>0.51672089761570827</v>
      </c>
      <c r="L221" s="2">
        <f>(D221-(J221/1.161))/D221</f>
        <v>0.58373892990155751</v>
      </c>
      <c r="M221">
        <v>1329</v>
      </c>
      <c r="N221" s="2">
        <v>0.185</v>
      </c>
      <c r="O221" s="2">
        <f t="shared" si="116"/>
        <v>0.53401122019635339</v>
      </c>
      <c r="P221" s="2">
        <f>((D221-(J221/1.156))/D221)</f>
        <v>0.58193849274715248</v>
      </c>
      <c r="Q221">
        <f t="shared" si="129"/>
        <v>1206.0674999999999</v>
      </c>
      <c r="R221" s="2">
        <f t="shared" si="118"/>
        <v>0.57711518232819081</v>
      </c>
      <c r="S221" s="2">
        <f>(D221-(Q221/1.156))/D221</f>
        <v>0.63418268367490549</v>
      </c>
      <c r="T221" s="2">
        <f t="shared" si="119"/>
        <v>-6.0394284712482538E-2</v>
      </c>
      <c r="U221">
        <v>1386</v>
      </c>
      <c r="V221" s="4">
        <v>0.222</v>
      </c>
      <c r="W221" s="2">
        <f t="shared" si="120"/>
        <v>0.51402524544179529</v>
      </c>
      <c r="X221" s="2">
        <f>(D221-(U221/1.153))/D221</f>
        <v>0.57851278876131418</v>
      </c>
      <c r="Y221">
        <f t="shared" si="121"/>
        <v>1232.154</v>
      </c>
      <c r="Z221" s="2">
        <f t="shared" si="122"/>
        <v>0.56796844319775597</v>
      </c>
      <c r="AA221" s="2">
        <f>(D221-(Y221/1.153))/D221</f>
        <v>0.62529786920880825</v>
      </c>
      <c r="AB221" s="2">
        <f t="shared" si="123"/>
        <v>9.1467391304348444E-3</v>
      </c>
      <c r="AC221">
        <v>1413</v>
      </c>
      <c r="AD221" s="2">
        <v>0.26300000000000001</v>
      </c>
      <c r="AE221" s="2">
        <f t="shared" si="124"/>
        <v>0.50455820476858348</v>
      </c>
      <c r="AF221" s="2">
        <f>(D221-(AC221/1.163))/D221</f>
        <v>0.57399673668837792</v>
      </c>
      <c r="AG221">
        <f t="shared" si="100"/>
        <v>1227.1905000000002</v>
      </c>
      <c r="AH221" s="2">
        <f t="shared" si="125"/>
        <v>0.56970880084151465</v>
      </c>
      <c r="AI221" s="2">
        <f>(D221-(AG221/1.151))/D221</f>
        <v>0.62615881914988247</v>
      </c>
      <c r="AJ221" s="4">
        <f t="shared" si="126"/>
        <v>-0.10964244670292342</v>
      </c>
      <c r="AK221" s="4">
        <f t="shared" si="127"/>
        <v>1.7513945115012565E-2</v>
      </c>
      <c r="AL221" s="4">
        <f t="shared" si="128"/>
        <v>-4.0283113961402262E-3</v>
      </c>
    </row>
    <row r="222" spans="1:38" ht="12.75" customHeight="1" x14ac:dyDescent="0.2">
      <c r="A222" t="s">
        <v>30</v>
      </c>
      <c r="B222" s="12" t="s">
        <v>244</v>
      </c>
      <c r="C222" s="3"/>
      <c r="D222">
        <v>2741</v>
      </c>
      <c r="E222" s="1">
        <v>38991</v>
      </c>
      <c r="F222">
        <v>1603</v>
      </c>
      <c r="G222" s="2">
        <v>0.10299999999999999</v>
      </c>
      <c r="H222" s="2">
        <f t="shared" si="110"/>
        <v>0.41517694272163447</v>
      </c>
      <c r="I222" s="2">
        <f>(D222-(F222/1.163))/D222</f>
        <v>0.49714268505729531</v>
      </c>
      <c r="J222">
        <f t="shared" si="115"/>
        <v>1520.4455</v>
      </c>
      <c r="K222" s="2">
        <f t="shared" si="111"/>
        <v>0.44529533017147027</v>
      </c>
      <c r="L222" s="2">
        <f>(D222-(J222/1.163))/D222</f>
        <v>0.52303983677684462</v>
      </c>
      <c r="M222">
        <v>1302</v>
      </c>
      <c r="N222" s="2">
        <v>0.17100000000000001</v>
      </c>
      <c r="O222" s="2">
        <f t="shared" si="116"/>
        <v>0.52499087924115284</v>
      </c>
      <c r="P222" s="2">
        <f>(D222-(M222/1.158))/D222</f>
        <v>0.5898021409681804</v>
      </c>
      <c r="Q222">
        <f t="shared" si="129"/>
        <v>1190.6789999999999</v>
      </c>
      <c r="R222" s="2">
        <f t="shared" si="118"/>
        <v>0.56560415906603434</v>
      </c>
      <c r="S222" s="2">
        <f>(D222-(Q222/1.158))/D222</f>
        <v>0.62487405791540096</v>
      </c>
      <c r="T222" s="2">
        <f t="shared" si="119"/>
        <v>-0.12030882889456407</v>
      </c>
      <c r="U222">
        <v>1336</v>
      </c>
      <c r="V222" s="4">
        <v>0.28599999999999998</v>
      </c>
      <c r="W222" s="2">
        <f t="shared" si="120"/>
        <v>0.51258664720904779</v>
      </c>
      <c r="X222" s="2">
        <f>(D222-(U222/1.148))/D222</f>
        <v>0.57542390871868276</v>
      </c>
      <c r="Y222">
        <f t="shared" si="121"/>
        <v>1144.952</v>
      </c>
      <c r="Z222" s="2">
        <f t="shared" si="122"/>
        <v>0.58228675665815399</v>
      </c>
      <c r="AA222" s="2">
        <f>(D222-(Y222/1.148))/D222</f>
        <v>0.63613828977191111</v>
      </c>
      <c r="AB222" s="2">
        <f t="shared" si="123"/>
        <v>-1.6682597592119652E-2</v>
      </c>
      <c r="AC222">
        <v>1289</v>
      </c>
      <c r="AD222" s="2">
        <v>8.6999999999999994E-2</v>
      </c>
      <c r="AE222" s="2">
        <f t="shared" si="124"/>
        <v>0.52973367384166359</v>
      </c>
      <c r="AF222" s="2">
        <f>(D222-(AC222/1.147))/D222</f>
        <v>0.59000320300057851</v>
      </c>
      <c r="AG222">
        <f t="shared" si="100"/>
        <v>1232.9285</v>
      </c>
      <c r="AH222" s="2">
        <f t="shared" si="125"/>
        <v>0.55019025902955121</v>
      </c>
      <c r="AI222" s="2">
        <f>(D222-(AG222/1.17))/D222</f>
        <v>0.61554722993978739</v>
      </c>
      <c r="AJ222" s="4">
        <f t="shared" si="126"/>
        <v>-0.18910049718980382</v>
      </c>
      <c r="AK222" s="4">
        <f t="shared" si="127"/>
        <v>3.5483535024973367E-2</v>
      </c>
      <c r="AL222" s="4">
        <f t="shared" si="128"/>
        <v>7.6838592360203947E-2</v>
      </c>
    </row>
    <row r="223" spans="1:38" ht="12.75" customHeight="1" x14ac:dyDescent="0.2">
      <c r="A223" t="s">
        <v>30</v>
      </c>
      <c r="B223" s="12" t="s">
        <v>245</v>
      </c>
      <c r="C223" s="3"/>
      <c r="D223">
        <v>3493</v>
      </c>
      <c r="E223" s="1">
        <v>38991</v>
      </c>
      <c r="F223">
        <v>2239</v>
      </c>
      <c r="G223" s="2">
        <v>0.22800000000000001</v>
      </c>
      <c r="H223" s="2">
        <f t="shared" si="110"/>
        <v>0.35900372172917261</v>
      </c>
      <c r="I223" s="2">
        <f>(D223-(F223/1.163))/D223</f>
        <v>0.44884240905345885</v>
      </c>
      <c r="J223">
        <f t="shared" si="115"/>
        <v>1983.7540000000001</v>
      </c>
      <c r="K223" s="2">
        <f t="shared" si="111"/>
        <v>0.43207729745204693</v>
      </c>
      <c r="L223" s="2">
        <f>(D223-(J223/1.163))/D223</f>
        <v>0.51167437442136443</v>
      </c>
      <c r="M223">
        <v>1943</v>
      </c>
      <c r="N223" s="2">
        <v>0.16800000000000001</v>
      </c>
      <c r="O223" s="2">
        <f t="shared" si="116"/>
        <v>0.44374463212138565</v>
      </c>
      <c r="P223" s="2">
        <f>(D223-(M223/1.158))/D223</f>
        <v>0.51964130580430534</v>
      </c>
      <c r="Q223">
        <f t="shared" si="129"/>
        <v>1779.788</v>
      </c>
      <c r="R223" s="2">
        <f t="shared" si="118"/>
        <v>0.49047008302318923</v>
      </c>
      <c r="S223" s="2">
        <f>(D223-(Q223/1.158))/D223</f>
        <v>0.55999143611674362</v>
      </c>
      <c r="T223" s="2">
        <f t="shared" si="119"/>
        <v>-5.8392785571142303E-2</v>
      </c>
      <c r="U223">
        <v>1991</v>
      </c>
      <c r="V223" s="4">
        <v>0.193</v>
      </c>
      <c r="W223" s="2">
        <f t="shared" si="120"/>
        <v>0.43000286286859435</v>
      </c>
      <c r="X223" s="2">
        <f>(D223-(U223/1.148))/D223</f>
        <v>0.50348681434546538</v>
      </c>
      <c r="Y223">
        <f t="shared" si="121"/>
        <v>1798.8685</v>
      </c>
      <c r="Z223" s="2">
        <f t="shared" si="122"/>
        <v>0.48500758660177495</v>
      </c>
      <c r="AA223" s="2">
        <f>(D223-(Y223/1.148))/D223</f>
        <v>0.55140033676112798</v>
      </c>
      <c r="AB223" s="2">
        <f t="shared" si="123"/>
        <v>5.4624964214142757E-3</v>
      </c>
      <c r="AC223">
        <v>1984</v>
      </c>
      <c r="AD223" s="2">
        <v>0.191</v>
      </c>
      <c r="AE223" s="2">
        <f t="shared" si="124"/>
        <v>0.43200687088462641</v>
      </c>
      <c r="AF223" s="2">
        <f>(D223-(AC223/1.147))/D223</f>
        <v>0.50480110800752076</v>
      </c>
      <c r="AG223">
        <f t="shared" si="100"/>
        <v>1794.528</v>
      </c>
      <c r="AH223" s="2">
        <f t="shared" si="125"/>
        <v>0.48625021471514457</v>
      </c>
      <c r="AI223" s="2">
        <f>(D223-(AG223/1.17))/D223</f>
        <v>0.56089761941465344</v>
      </c>
      <c r="AJ223" s="4">
        <f t="shared" si="126"/>
        <v>-9.5387835386847489E-2</v>
      </c>
      <c r="AK223" s="4">
        <f t="shared" si="127"/>
        <v>8.2818852582440209E-3</v>
      </c>
      <c r="AL223" s="4">
        <f t="shared" si="128"/>
        <v>-2.4129056682022348E-3</v>
      </c>
    </row>
    <row r="224" spans="1:38" ht="12.75" customHeight="1" x14ac:dyDescent="0.2">
      <c r="A224" t="s">
        <v>30</v>
      </c>
      <c r="B224" s="12" t="s">
        <v>246</v>
      </c>
      <c r="C224" s="3"/>
      <c r="D224">
        <v>2745</v>
      </c>
      <c r="E224" s="1">
        <v>38991</v>
      </c>
      <c r="F224">
        <v>1323</v>
      </c>
      <c r="G224" s="2">
        <v>0.30599999999999999</v>
      </c>
      <c r="H224" s="2">
        <f t="shared" si="110"/>
        <v>0.5180327868852459</v>
      </c>
      <c r="I224" s="2">
        <f>(D224-(F224/1.163))/D224</f>
        <v>0.58558279181878414</v>
      </c>
      <c r="J224">
        <f t="shared" si="115"/>
        <v>1120.5809999999999</v>
      </c>
      <c r="K224" s="2">
        <f t="shared" si="111"/>
        <v>0.59177377049180335</v>
      </c>
      <c r="L224" s="2">
        <f>(D224-(J224/1.163))/D224</f>
        <v>0.64898862467051022</v>
      </c>
      <c r="M224">
        <v>1153</v>
      </c>
      <c r="N224" s="2">
        <v>0.254</v>
      </c>
      <c r="O224" s="2">
        <f t="shared" si="116"/>
        <v>0.57996357012750455</v>
      </c>
      <c r="P224" s="2">
        <f>(D224-(M224/1.158))/D224</f>
        <v>0.63727424017919221</v>
      </c>
      <c r="Q224">
        <f t="shared" si="129"/>
        <v>1006.569</v>
      </c>
      <c r="R224" s="2">
        <f t="shared" si="118"/>
        <v>0.63330819672131144</v>
      </c>
      <c r="S224" s="2">
        <f>(D224-(Q224/1.158))/D224</f>
        <v>0.68334041167643467</v>
      </c>
      <c r="T224" s="2">
        <f t="shared" si="119"/>
        <v>-4.1534426229508092E-2</v>
      </c>
      <c r="U224">
        <v>1206</v>
      </c>
      <c r="V224" s="4">
        <v>0.16300000000000001</v>
      </c>
      <c r="W224" s="2">
        <f t="shared" si="120"/>
        <v>0.56065573770491806</v>
      </c>
      <c r="X224" s="2">
        <f>(D224-(U224/1.148))/D224</f>
        <v>0.61729593876735012</v>
      </c>
      <c r="Y224">
        <f t="shared" si="121"/>
        <v>1107.711</v>
      </c>
      <c r="Z224" s="2">
        <f t="shared" si="122"/>
        <v>0.59646229508196724</v>
      </c>
      <c r="AA224" s="2">
        <f>(D224-(Y224/1.148))/D224</f>
        <v>0.64848631975781112</v>
      </c>
      <c r="AB224" s="2">
        <f t="shared" si="123"/>
        <v>3.6845901639344203E-2</v>
      </c>
      <c r="AC224">
        <v>1184</v>
      </c>
      <c r="AD224" s="2">
        <v>0.191</v>
      </c>
      <c r="AE224" s="2">
        <f t="shared" si="124"/>
        <v>0.56867030965391618</v>
      </c>
      <c r="AF224" s="2">
        <f>(D224-(AC224/1.147))/D224</f>
        <v>0.62394970327281274</v>
      </c>
      <c r="AG224">
        <f t="shared" ref="AG224:AG287" si="130">AC224*(1-(AD224/2))</f>
        <v>1070.9279999999999</v>
      </c>
      <c r="AH224" s="2">
        <f t="shared" si="125"/>
        <v>0.60986229508196721</v>
      </c>
      <c r="AI224" s="2">
        <f>(D224-(AG224/1.17))/D224</f>
        <v>0.66654897015552761</v>
      </c>
      <c r="AJ224" s="4">
        <f t="shared" si="126"/>
        <v>-4.4310049875912402E-2</v>
      </c>
      <c r="AK224" s="4">
        <f t="shared" si="127"/>
        <v>6.3938984808790969E-2</v>
      </c>
      <c r="AL224" s="4">
        <f t="shared" si="128"/>
        <v>-3.3206314643440316E-2</v>
      </c>
    </row>
    <row r="225" spans="1:38" ht="12.75" customHeight="1" x14ac:dyDescent="0.2">
      <c r="A225" t="s">
        <v>30</v>
      </c>
      <c r="B225" s="12" t="s">
        <v>247</v>
      </c>
      <c r="C225" s="3"/>
      <c r="D225">
        <v>3113</v>
      </c>
      <c r="E225" s="1">
        <v>38991</v>
      </c>
      <c r="F225">
        <v>1740</v>
      </c>
      <c r="G225" s="2">
        <v>0.157</v>
      </c>
      <c r="H225" s="2">
        <f t="shared" si="110"/>
        <v>0.44105364600064245</v>
      </c>
      <c r="I225" s="2">
        <f>(D225-(F225/1.163))/D225</f>
        <v>0.51939264488447334</v>
      </c>
      <c r="J225">
        <f t="shared" si="115"/>
        <v>1603.41</v>
      </c>
      <c r="K225" s="2">
        <f t="shared" si="111"/>
        <v>0.48493093478959198</v>
      </c>
      <c r="L225" s="2">
        <f>(D225-(J225/1.163))/D225</f>
        <v>0.55712032226104213</v>
      </c>
      <c r="M225">
        <v>1618</v>
      </c>
      <c r="N225" s="2">
        <v>0.186</v>
      </c>
      <c r="O225" s="2">
        <f t="shared" si="116"/>
        <v>0.48024413748795375</v>
      </c>
      <c r="P225" s="2">
        <f>(D225-(M225/1.158))/D225</f>
        <v>0.55116074049046082</v>
      </c>
      <c r="Q225">
        <f t="shared" si="129"/>
        <v>1467.5260000000001</v>
      </c>
      <c r="R225" s="2">
        <f t="shared" si="118"/>
        <v>0.52858143270157398</v>
      </c>
      <c r="S225" s="2">
        <f>(D225-(Q225/1.158))/D225</f>
        <v>0.59290279162484805</v>
      </c>
      <c r="T225" s="2">
        <f t="shared" si="119"/>
        <v>-4.3650497911982E-2</v>
      </c>
      <c r="U225">
        <v>1663</v>
      </c>
      <c r="V225" s="4">
        <v>0.114</v>
      </c>
      <c r="W225" s="2">
        <f t="shared" si="120"/>
        <v>0.46578862833279794</v>
      </c>
      <c r="X225" s="2">
        <f>(D225-(U225/1.148))/D225</f>
        <v>0.53465908391358707</v>
      </c>
      <c r="Y225">
        <f t="shared" si="121"/>
        <v>1568.2089999999998</v>
      </c>
      <c r="Z225" s="2">
        <f t="shared" si="122"/>
        <v>0.49623867651782849</v>
      </c>
      <c r="AA225" s="2">
        <f>(D225-(Y225/1.148))/D225</f>
        <v>0.56118351613051265</v>
      </c>
      <c r="AB225" s="2">
        <f t="shared" si="123"/>
        <v>3.2342756183745491E-2</v>
      </c>
      <c r="AC225">
        <v>1665</v>
      </c>
      <c r="AD225" s="2">
        <v>0.24199999999999999</v>
      </c>
      <c r="AE225" s="2">
        <f t="shared" si="124"/>
        <v>0.46514616125923547</v>
      </c>
      <c r="AF225" s="2">
        <f>(D225-(AC225/1.147))/D225</f>
        <v>0.53369325305949045</v>
      </c>
      <c r="AG225">
        <f t="shared" si="130"/>
        <v>1463.5350000000001</v>
      </c>
      <c r="AH225" s="2">
        <f t="shared" si="125"/>
        <v>0.52986347574686798</v>
      </c>
      <c r="AI225" s="2">
        <f>(D225-(AG225/1.17))/D225</f>
        <v>0.59817391089475891</v>
      </c>
      <c r="AJ225" s="4">
        <f t="shared" si="126"/>
        <v>-8.7235953374370886E-2</v>
      </c>
      <c r="AK225" s="4">
        <f t="shared" si="127"/>
        <v>-2.7195429586939009E-3</v>
      </c>
      <c r="AL225" s="4">
        <f t="shared" si="128"/>
        <v>-6.6747480724826821E-2</v>
      </c>
    </row>
    <row r="226" spans="1:38" ht="12.75" customHeight="1" x14ac:dyDescent="0.2">
      <c r="A226" t="s">
        <v>30</v>
      </c>
      <c r="B226" s="12" t="s">
        <v>248</v>
      </c>
      <c r="C226" s="3"/>
      <c r="D226">
        <v>4194</v>
      </c>
      <c r="E226" s="1">
        <v>38961</v>
      </c>
      <c r="F226">
        <v>3130</v>
      </c>
      <c r="G226" s="2">
        <v>0.20799999999999999</v>
      </c>
      <c r="H226" s="2">
        <f t="shared" si="110"/>
        <v>0.25369575584167858</v>
      </c>
      <c r="I226" s="2">
        <f>(D226-(F226/1.161))/D226</f>
        <v>0.35718842019093772</v>
      </c>
      <c r="J226">
        <f t="shared" si="115"/>
        <v>2804.48</v>
      </c>
      <c r="K226" s="2">
        <f t="shared" si="111"/>
        <v>0.33131139723414399</v>
      </c>
      <c r="L226" s="2">
        <f>(D226-(J226/1.161))/D226</f>
        <v>0.4240408244910801</v>
      </c>
      <c r="M226">
        <v>2990</v>
      </c>
      <c r="N226" s="2">
        <v>0.20100000000000001</v>
      </c>
      <c r="O226" s="2">
        <f t="shared" si="116"/>
        <v>0.28707677634716261</v>
      </c>
      <c r="P226" s="2">
        <f>((D226-(J226/1.156))/D226)</f>
        <v>0.42154965158662977</v>
      </c>
      <c r="Q226">
        <f t="shared" si="129"/>
        <v>2689.5050000000001</v>
      </c>
      <c r="R226" s="2">
        <f t="shared" si="118"/>
        <v>0.35872556032427272</v>
      </c>
      <c r="S226" s="2">
        <f>(D226-(Q226/1.156))/D226</f>
        <v>0.44526432554002832</v>
      </c>
      <c r="T226" s="2">
        <f t="shared" si="119"/>
        <v>-2.7414163090128729E-2</v>
      </c>
      <c r="U226">
        <v>3017</v>
      </c>
      <c r="V226" s="4">
        <v>0.17599999999999999</v>
      </c>
      <c r="W226" s="2">
        <f t="shared" si="120"/>
        <v>0.28063900810681924</v>
      </c>
      <c r="X226" s="2">
        <f>(D226-(U226/1.153))/D226</f>
        <v>0.37609627762950498</v>
      </c>
      <c r="Y226">
        <f t="shared" si="121"/>
        <v>2751.5039999999999</v>
      </c>
      <c r="Z226" s="2">
        <f t="shared" si="122"/>
        <v>0.34394277539341922</v>
      </c>
      <c r="AA226" s="2">
        <f>(D226-(Y226/1.153))/D226</f>
        <v>0.43099980519810865</v>
      </c>
      <c r="AB226" s="2">
        <f t="shared" si="123"/>
        <v>1.4782784930853499E-2</v>
      </c>
      <c r="AC226">
        <v>3133</v>
      </c>
      <c r="AD226" s="2">
        <v>0.223</v>
      </c>
      <c r="AE226" s="2">
        <f t="shared" si="124"/>
        <v>0.25298044825941823</v>
      </c>
      <c r="AF226" s="2">
        <f>(D226-(AC226/1.163))/D226</f>
        <v>0.35767880331850233</v>
      </c>
      <c r="AG226">
        <f t="shared" si="130"/>
        <v>2783.6704999999997</v>
      </c>
      <c r="AH226" s="2">
        <f t="shared" si="125"/>
        <v>0.33627312827849315</v>
      </c>
      <c r="AI226" s="2">
        <f>(D226-(AG226/1.151))/D226</f>
        <v>0.42334763534187075</v>
      </c>
      <c r="AJ226" s="4">
        <f t="shared" si="126"/>
        <v>-7.4200921382933166E-3</v>
      </c>
      <c r="AK226" s="4">
        <f t="shared" si="127"/>
        <v>3.5012204848103745E-2</v>
      </c>
      <c r="AL226" s="4">
        <f t="shared" si="128"/>
        <v>1.1690515441736486E-2</v>
      </c>
    </row>
    <row r="227" spans="1:38" ht="12.75" customHeight="1" x14ac:dyDescent="0.2">
      <c r="A227" t="s">
        <v>30</v>
      </c>
      <c r="B227" s="12" t="s">
        <v>249</v>
      </c>
      <c r="C227" s="3"/>
      <c r="D227">
        <v>3206</v>
      </c>
      <c r="E227" s="1">
        <v>38961</v>
      </c>
      <c r="F227">
        <v>1962</v>
      </c>
      <c r="G227" s="2">
        <v>0.17299999999999999</v>
      </c>
      <c r="H227" s="2">
        <f t="shared" si="110"/>
        <v>0.38802245789145351</v>
      </c>
      <c r="I227" s="2">
        <f>(D227-(F227/1.161))/D227</f>
        <v>0.47288756063002024</v>
      </c>
      <c r="J227">
        <f t="shared" si="115"/>
        <v>1792.287</v>
      </c>
      <c r="K227" s="2">
        <f t="shared" si="111"/>
        <v>0.44095851528384278</v>
      </c>
      <c r="L227" s="2">
        <f>(D227-(J227/1.161))/D227</f>
        <v>0.5184827866355235</v>
      </c>
      <c r="M227">
        <v>1836</v>
      </c>
      <c r="N227" s="2">
        <v>0.23</v>
      </c>
      <c r="O227" s="2">
        <f t="shared" si="116"/>
        <v>0.42732376793512167</v>
      </c>
      <c r="P227" s="2">
        <f>((D227-(J227/1.156))/D227)</f>
        <v>0.51640009972650758</v>
      </c>
      <c r="Q227">
        <f t="shared" si="129"/>
        <v>1624.8600000000001</v>
      </c>
      <c r="R227" s="2">
        <f t="shared" si="118"/>
        <v>0.49318153462258263</v>
      </c>
      <c r="S227" s="2">
        <f>(D227-(Q227/1.156))/D227</f>
        <v>0.56157572199185346</v>
      </c>
      <c r="T227" s="2">
        <f t="shared" si="119"/>
        <v>-5.2223019338739851E-2</v>
      </c>
      <c r="U227">
        <v>1807</v>
      </c>
      <c r="V227" s="4">
        <v>0.156</v>
      </c>
      <c r="W227" s="2">
        <f t="shared" si="120"/>
        <v>0.43636930754834685</v>
      </c>
      <c r="X227" s="2">
        <f>(D227-(U227/1.153))/D227</f>
        <v>0.5111615850375949</v>
      </c>
      <c r="Y227">
        <f t="shared" si="121"/>
        <v>1666.0540000000001</v>
      </c>
      <c r="Z227" s="2">
        <f t="shared" si="122"/>
        <v>0.48033250155957574</v>
      </c>
      <c r="AA227" s="2">
        <f>(D227-(Y227/1.153))/D227</f>
        <v>0.54929098140466248</v>
      </c>
      <c r="AB227" s="2">
        <f t="shared" si="123"/>
        <v>1.2849033063006887E-2</v>
      </c>
      <c r="AC227">
        <v>1817</v>
      </c>
      <c r="AD227" s="2">
        <v>0.13600000000000001</v>
      </c>
      <c r="AE227" s="2">
        <f t="shared" si="124"/>
        <v>0.43325015595757954</v>
      </c>
      <c r="AF227" s="2">
        <f>(D227-(AC227/1.163))/D227</f>
        <v>0.51268285121030055</v>
      </c>
      <c r="AG227">
        <f t="shared" si="130"/>
        <v>1693.444</v>
      </c>
      <c r="AH227" s="2">
        <f t="shared" si="125"/>
        <v>0.47178914535246413</v>
      </c>
      <c r="AI227" s="2">
        <f>(D227-(AG227/1.151))/D227</f>
        <v>0.5410852696372408</v>
      </c>
      <c r="AJ227" s="4">
        <f t="shared" si="126"/>
        <v>-5.5149091635435556E-2</v>
      </c>
      <c r="AK227" s="4">
        <f t="shared" si="127"/>
        <v>4.2209174944302937E-2</v>
      </c>
      <c r="AL227" s="4">
        <f t="shared" si="128"/>
        <v>1.6440043359939108E-2</v>
      </c>
    </row>
    <row r="228" spans="1:38" ht="12.75" customHeight="1" x14ac:dyDescent="0.2">
      <c r="A228" t="s">
        <v>30</v>
      </c>
      <c r="B228" s="12" t="s">
        <v>277</v>
      </c>
      <c r="C228" s="3"/>
      <c r="D228">
        <v>3012</v>
      </c>
      <c r="E228" s="1">
        <v>38991</v>
      </c>
      <c r="G228" s="2">
        <v>0.22600000000000001</v>
      </c>
      <c r="M228">
        <v>1834</v>
      </c>
      <c r="N228" s="2">
        <v>0.221</v>
      </c>
      <c r="O228" s="2">
        <f t="shared" si="116"/>
        <v>0.39110225763612216</v>
      </c>
      <c r="P228" s="2">
        <f>(D228-(M228/1.158))/D228</f>
        <v>0.47418156963395697</v>
      </c>
      <c r="Q228">
        <f t="shared" si="129"/>
        <v>1631.3429999999998</v>
      </c>
      <c r="R228" s="2">
        <f t="shared" si="118"/>
        <v>0.45838545816733073</v>
      </c>
      <c r="S228" s="2">
        <f>(D228-(Q228/1.158))/D228</f>
        <v>0.5322845061894047</v>
      </c>
      <c r="T228" s="2"/>
      <c r="U228">
        <v>1783</v>
      </c>
      <c r="V228" s="4">
        <v>0.16700000000000001</v>
      </c>
      <c r="W228" s="2">
        <f t="shared" si="120"/>
        <v>0.40803452855245687</v>
      </c>
      <c r="X228" s="2">
        <f>(D228-(U228/1.148))/D228</f>
        <v>0.4843506346275756</v>
      </c>
      <c r="Y228">
        <f t="shared" si="121"/>
        <v>1634.1195</v>
      </c>
      <c r="Z228" s="2">
        <f t="shared" si="122"/>
        <v>0.45746364541832668</v>
      </c>
      <c r="AA228" s="2">
        <f>(D228-(Y228/1.148))/D228</f>
        <v>0.527407356636173</v>
      </c>
      <c r="AB228" s="2">
        <f t="shared" si="123"/>
        <v>9.218127490040473E-4</v>
      </c>
      <c r="AC228">
        <v>1824</v>
      </c>
      <c r="AD228" s="2">
        <v>0.22600000000000001</v>
      </c>
      <c r="AE228" s="2">
        <f t="shared" si="124"/>
        <v>0.39442231075697209</v>
      </c>
      <c r="AF228" s="2">
        <f>(D228-(AC228/1.147))/D228</f>
        <v>0.47203340083432616</v>
      </c>
      <c r="AG228">
        <f t="shared" si="130"/>
        <v>1617.8879999999999</v>
      </c>
      <c r="AH228" s="2">
        <f t="shared" si="125"/>
        <v>0.46285258964143428</v>
      </c>
      <c r="AI228" s="2">
        <f>(D228-(AG228/1.17))/D228</f>
        <v>0.54089964926618317</v>
      </c>
      <c r="AJ228" s="4">
        <f t="shared" si="126"/>
        <v>-0.46285258964143428</v>
      </c>
      <c r="AK228" s="4">
        <f t="shared" si="127"/>
        <v>-8.2478056423448166E-3</v>
      </c>
      <c r="AL228" s="4">
        <f t="shared" si="128"/>
        <v>-9.9328721063544675E-3</v>
      </c>
    </row>
    <row r="229" spans="1:38" ht="12.75" customHeight="1" x14ac:dyDescent="0.2">
      <c r="A229" t="s">
        <v>30</v>
      </c>
      <c r="B229" s="12" t="s">
        <v>250</v>
      </c>
      <c r="C229" s="3"/>
      <c r="D229">
        <v>3441</v>
      </c>
      <c r="E229" s="1">
        <v>38991</v>
      </c>
      <c r="F229">
        <v>2085</v>
      </c>
      <c r="G229" s="2">
        <v>0.33100000000000002</v>
      </c>
      <c r="H229" s="2">
        <f t="shared" ref="H229:H249" si="131">(D229-F229)/D229</f>
        <v>0.39407149084568438</v>
      </c>
      <c r="I229" s="2">
        <f>(D229-(F229/1.163))/D229</f>
        <v>0.47899526297995221</v>
      </c>
      <c r="J229">
        <f t="shared" si="115"/>
        <v>1739.9325000000001</v>
      </c>
      <c r="K229" s="2">
        <f t="shared" ref="K229:K249" si="132">(D229-J229)/D229</f>
        <v>0.49435265911072357</v>
      </c>
      <c r="L229" s="2">
        <f>(D229-(J229/1.163))/D229</f>
        <v>0.56522154695677007</v>
      </c>
      <c r="M229">
        <v>1696</v>
      </c>
      <c r="N229" s="2">
        <v>0.17</v>
      </c>
      <c r="O229" s="2">
        <f t="shared" si="116"/>
        <v>0.50712002324905547</v>
      </c>
      <c r="P229" s="2">
        <f>(D229-(M229/1.158))/D229</f>
        <v>0.5743696228402897</v>
      </c>
      <c r="Q229">
        <f t="shared" si="129"/>
        <v>1551.8400000000001</v>
      </c>
      <c r="R229" s="2">
        <f t="shared" si="118"/>
        <v>0.5490148212728857</v>
      </c>
      <c r="S229" s="2">
        <f>(D229-(Q229/1.158))/D229</f>
        <v>0.61054820489886508</v>
      </c>
      <c r="T229" s="2">
        <f t="shared" ref="T229:T249" si="133">-(R229-K229)</f>
        <v>-5.4662162162162131E-2</v>
      </c>
      <c r="U229">
        <v>1755</v>
      </c>
      <c r="V229" s="4">
        <v>0.17599999999999999</v>
      </c>
      <c r="W229" s="2">
        <f t="shared" si="120"/>
        <v>0.48997384481255452</v>
      </c>
      <c r="X229" s="2">
        <f>(D229-(U229/1.148))/D229</f>
        <v>0.55572634565553525</v>
      </c>
      <c r="Y229">
        <f t="shared" si="121"/>
        <v>1600.56</v>
      </c>
      <c r="Z229" s="2">
        <f t="shared" si="122"/>
        <v>0.53485614646904966</v>
      </c>
      <c r="AA229" s="2">
        <f>(D229-(Y229/1.148))/D229</f>
        <v>0.59482242723784817</v>
      </c>
      <c r="AB229" s="2">
        <f t="shared" si="123"/>
        <v>1.4158674803836035E-2</v>
      </c>
      <c r="AC229">
        <v>1769</v>
      </c>
      <c r="AD229" s="2">
        <v>0.159</v>
      </c>
      <c r="AE229" s="2">
        <f t="shared" si="124"/>
        <v>0.48590526009880847</v>
      </c>
      <c r="AF229" s="2">
        <f>(D229-(AC229/1.147))/D229</f>
        <v>0.55179185710445378</v>
      </c>
      <c r="AG229">
        <f t="shared" si="130"/>
        <v>1628.3644999999999</v>
      </c>
      <c r="AH229" s="2">
        <f t="shared" si="125"/>
        <v>0.52677579192095325</v>
      </c>
      <c r="AI229" s="2">
        <f>(D229-(AG229/1.17))/D229</f>
        <v>0.59553486488970364</v>
      </c>
      <c r="AJ229" s="4">
        <f t="shared" si="126"/>
        <v>-6.4122027722339991E-2</v>
      </c>
      <c r="AK229" s="4">
        <f t="shared" si="127"/>
        <v>4.9312106918238702E-2</v>
      </c>
      <c r="AL229" s="4">
        <f t="shared" si="128"/>
        <v>1.7371732393662066E-2</v>
      </c>
    </row>
    <row r="230" spans="1:38" ht="12.75" customHeight="1" x14ac:dyDescent="0.2">
      <c r="A230" t="s">
        <v>30</v>
      </c>
      <c r="B230" s="12" t="s">
        <v>251</v>
      </c>
      <c r="C230" s="3"/>
      <c r="D230">
        <v>3072</v>
      </c>
      <c r="E230" s="1">
        <v>38991</v>
      </c>
      <c r="F230">
        <v>1930</v>
      </c>
      <c r="G230" s="2">
        <v>0.29599999999999999</v>
      </c>
      <c r="H230" s="2">
        <f t="shared" si="131"/>
        <v>0.37174479166666669</v>
      </c>
      <c r="I230" s="2">
        <f>(D230-(F230/1.163))/D230</f>
        <v>0.4597977572370307</v>
      </c>
      <c r="J230">
        <f t="shared" si="115"/>
        <v>1644.36</v>
      </c>
      <c r="K230" s="2">
        <f t="shared" si="132"/>
        <v>0.46472656250000005</v>
      </c>
      <c r="L230" s="2">
        <f>(D230-(J230/1.163))/D230</f>
        <v>0.53974768916595017</v>
      </c>
      <c r="M230">
        <v>1729</v>
      </c>
      <c r="N230" s="2">
        <v>0.21299999999999999</v>
      </c>
      <c r="O230" s="2">
        <f t="shared" si="116"/>
        <v>0.43717447916666669</v>
      </c>
      <c r="P230" s="2">
        <f>(D230-(M230/1.158))/D230</f>
        <v>0.51396759858952212</v>
      </c>
      <c r="Q230">
        <f t="shared" si="129"/>
        <v>1544.8615</v>
      </c>
      <c r="R230" s="2">
        <f t="shared" si="118"/>
        <v>0.49711539713541669</v>
      </c>
      <c r="S230" s="2">
        <f>(D230-(Q230/1.158))/D230</f>
        <v>0.56573004933973803</v>
      </c>
      <c r="T230" s="2">
        <f t="shared" si="133"/>
        <v>-3.2388834635416641E-2</v>
      </c>
      <c r="U230">
        <v>1688</v>
      </c>
      <c r="V230" s="4">
        <v>0.20200000000000001</v>
      </c>
      <c r="W230" s="2">
        <f t="shared" si="120"/>
        <v>0.45052083333333331</v>
      </c>
      <c r="X230" s="2">
        <f>(D230-(U230/1.148))/D230</f>
        <v>0.52135961091753769</v>
      </c>
      <c r="Y230">
        <f t="shared" si="121"/>
        <v>1517.5119999999999</v>
      </c>
      <c r="Z230" s="2">
        <f t="shared" si="122"/>
        <v>0.50601822916666672</v>
      </c>
      <c r="AA230" s="2">
        <f>(D230-(Y230/1.148))/D230</f>
        <v>0.5697022902148664</v>
      </c>
      <c r="AB230" s="2">
        <f t="shared" si="123"/>
        <v>-8.9028320312500298E-3</v>
      </c>
      <c r="AC230">
        <v>2328</v>
      </c>
      <c r="AD230" s="2">
        <v>0.26900000000000002</v>
      </c>
      <c r="AE230" s="2">
        <f t="shared" si="124"/>
        <v>0.2421875</v>
      </c>
      <c r="AF230" s="2">
        <f>(D230-(AC230/1.147))/D230</f>
        <v>0.33930906713164782</v>
      </c>
      <c r="AG230">
        <f t="shared" si="130"/>
        <v>2014.8839999999998</v>
      </c>
      <c r="AH230" s="2">
        <f t="shared" si="125"/>
        <v>0.34411328125000007</v>
      </c>
      <c r="AI230" s="2">
        <f>(D230-(AG230/1.17))/D230</f>
        <v>0.43941306089743587</v>
      </c>
      <c r="AJ230" s="4">
        <f t="shared" si="126"/>
        <v>0.22533021965992861</v>
      </c>
      <c r="AK230" s="4">
        <f t="shared" si="127"/>
        <v>0.30424895694533144</v>
      </c>
      <c r="AL230" s="4">
        <f t="shared" si="128"/>
        <v>0.32775490407983593</v>
      </c>
    </row>
    <row r="231" spans="1:38" ht="12.75" customHeight="1" x14ac:dyDescent="0.2">
      <c r="A231" t="s">
        <v>30</v>
      </c>
      <c r="B231" s="12" t="s">
        <v>252</v>
      </c>
      <c r="C231" s="3"/>
      <c r="D231">
        <v>2463</v>
      </c>
      <c r="E231" s="1">
        <v>38991</v>
      </c>
      <c r="F231">
        <v>1410</v>
      </c>
      <c r="G231" s="2">
        <v>0.12</v>
      </c>
      <c r="H231" s="2">
        <f t="shared" si="131"/>
        <v>0.42752740560292324</v>
      </c>
      <c r="I231" s="2">
        <f>(D231-(F231/1.163))/D231</f>
        <v>0.50776217162762105</v>
      </c>
      <c r="J231">
        <f t="shared" si="115"/>
        <v>1325.3999999999999</v>
      </c>
      <c r="K231" s="2">
        <f t="shared" si="132"/>
        <v>0.4618757612667479</v>
      </c>
      <c r="L231" s="2">
        <f>(D231-(J231/1.163))/D231</f>
        <v>0.53729644132996379</v>
      </c>
      <c r="M231">
        <v>1175</v>
      </c>
      <c r="N231" s="2">
        <v>0.17699999999999999</v>
      </c>
      <c r="O231" s="2">
        <f t="shared" ref="O231:O249" si="134">(D231-M231)/D231</f>
        <v>0.52293950466910277</v>
      </c>
      <c r="P231" s="2">
        <f>(D231-(M231/1.158))/D231</f>
        <v>0.5880306603360127</v>
      </c>
      <c r="Q231">
        <f t="shared" si="129"/>
        <v>1071.0125</v>
      </c>
      <c r="R231" s="2">
        <f t="shared" ref="R231:R249" si="135">(D231-Q231)/D231</f>
        <v>0.56515935850588717</v>
      </c>
      <c r="S231" s="2">
        <f>(D231-(Q231/1.158))/D231</f>
        <v>0.62448994689627557</v>
      </c>
      <c r="T231" s="2">
        <f t="shared" si="133"/>
        <v>-0.10328359723913927</v>
      </c>
      <c r="U231">
        <v>2625</v>
      </c>
      <c r="V231" s="4">
        <v>0.19400000000000001</v>
      </c>
      <c r="W231" s="2">
        <f t="shared" ref="W231:W249" si="136">(D231-U231)/D231</f>
        <v>-6.5773447015834346E-2</v>
      </c>
      <c r="X231" s="2">
        <f>(D231-(U231/1.148))/D231</f>
        <v>7.1625917233593614E-2</v>
      </c>
      <c r="Y231">
        <f t="shared" si="121"/>
        <v>2370.375</v>
      </c>
      <c r="Z231" s="2">
        <f t="shared" ref="Z231:Z249" si="137">(D231-Y231)/D231</f>
        <v>3.7606577344701582E-2</v>
      </c>
      <c r="AA231" s="2">
        <f>(D231-(Y231/1.148))/D231</f>
        <v>0.16167820326193519</v>
      </c>
      <c r="AB231" s="2">
        <f t="shared" si="123"/>
        <v>0.52755278116118554</v>
      </c>
      <c r="AC231">
        <v>1090</v>
      </c>
      <c r="AD231" s="2">
        <v>0.2</v>
      </c>
      <c r="AE231" s="2">
        <f t="shared" ref="AE231:AE249" si="138">(D231-AC231)/D231</f>
        <v>0.55745026390580588</v>
      </c>
      <c r="AF231" s="2">
        <f>(D231-(AC231/1.147))/D231</f>
        <v>0.61416762328317875</v>
      </c>
      <c r="AG231">
        <f t="shared" si="130"/>
        <v>981</v>
      </c>
      <c r="AH231" s="2">
        <f t="shared" ref="AH231:AH249" si="139">(D231-AG231)/D231</f>
        <v>0.60170523751522531</v>
      </c>
      <c r="AI231" s="2">
        <f>(D231-(AG231/1.17))/D231</f>
        <v>0.65957712608138919</v>
      </c>
      <c r="AJ231" s="4">
        <f t="shared" si="126"/>
        <v>-0.25984608420099586</v>
      </c>
      <c r="AK231" s="4">
        <f t="shared" si="127"/>
        <v>-8.4044303871336573E-2</v>
      </c>
      <c r="AL231" s="4">
        <f t="shared" si="128"/>
        <v>-0.58614143331751301</v>
      </c>
    </row>
    <row r="232" spans="1:38" ht="12.75" customHeight="1" x14ac:dyDescent="0.2">
      <c r="A232" t="s">
        <v>30</v>
      </c>
      <c r="B232" s="12" t="s">
        <v>253</v>
      </c>
      <c r="C232" s="3"/>
      <c r="D232">
        <v>3597</v>
      </c>
      <c r="E232" s="1">
        <v>38961</v>
      </c>
      <c r="F232">
        <v>2345</v>
      </c>
      <c r="G232" s="2">
        <v>0.23200000000000001</v>
      </c>
      <c r="H232" s="2">
        <f t="shared" si="131"/>
        <v>0.3480678343063664</v>
      </c>
      <c r="I232" s="2">
        <f>(D232-(F232/1.161))/D232</f>
        <v>0.43847358682718901</v>
      </c>
      <c r="J232">
        <f t="shared" si="115"/>
        <v>2072.98</v>
      </c>
      <c r="K232" s="2">
        <f t="shared" si="132"/>
        <v>0.42369196552682792</v>
      </c>
      <c r="L232" s="2">
        <f>(D232-(J232/1.161))/D232</f>
        <v>0.50361065075523503</v>
      </c>
      <c r="M232">
        <v>2087</v>
      </c>
      <c r="N232" s="2">
        <v>0.26300000000000001</v>
      </c>
      <c r="O232" s="2">
        <f t="shared" si="134"/>
        <v>0.41979427300528216</v>
      </c>
      <c r="P232" s="2">
        <f>((D232-(J232/1.156))/D232)</f>
        <v>0.50146363799898597</v>
      </c>
      <c r="Q232">
        <f t="shared" si="129"/>
        <v>1812.5595000000001</v>
      </c>
      <c r="R232" s="2">
        <f t="shared" si="135"/>
        <v>0.49609132610508755</v>
      </c>
      <c r="S232" s="2">
        <f>(D232-(Q232/1.156))/D232</f>
        <v>0.56409284265145976</v>
      </c>
      <c r="T232" s="2">
        <f t="shared" si="133"/>
        <v>-7.2399360578259631E-2</v>
      </c>
      <c r="U232">
        <v>2625</v>
      </c>
      <c r="V232" s="4">
        <v>0.214</v>
      </c>
      <c r="W232" s="2">
        <f t="shared" si="136"/>
        <v>0.27022518765638032</v>
      </c>
      <c r="X232" s="2">
        <f>(D232-(U232/1.153))/D232</f>
        <v>0.36706434315384245</v>
      </c>
      <c r="Y232">
        <f t="shared" si="121"/>
        <v>2344.125</v>
      </c>
      <c r="Z232" s="2">
        <f t="shared" si="137"/>
        <v>0.3483110925771476</v>
      </c>
      <c r="AA232" s="2">
        <f>(D232-(Y232/1.153))/D232</f>
        <v>0.43478845843638131</v>
      </c>
      <c r="AB232" s="2">
        <f t="shared" si="123"/>
        <v>0.14778023352793995</v>
      </c>
      <c r="AC232">
        <v>2274</v>
      </c>
      <c r="AD232" s="2">
        <v>0.16800000000000001</v>
      </c>
      <c r="AE232" s="2">
        <f t="shared" si="138"/>
        <v>0.36780650542118432</v>
      </c>
      <c r="AF232" s="2">
        <f>(D232-(AC232/1.163))/D232</f>
        <v>0.45641144060291</v>
      </c>
      <c r="AG232">
        <f t="shared" si="130"/>
        <v>2082.9839999999999</v>
      </c>
      <c r="AH232" s="2">
        <f t="shared" si="139"/>
        <v>0.42091075896580488</v>
      </c>
      <c r="AI232" s="2">
        <f>(D232-(AG232/1.151))/D232</f>
        <v>0.49688163246377487</v>
      </c>
      <c r="AJ232" s="4">
        <f t="shared" si="126"/>
        <v>4.8259028065874643E-3</v>
      </c>
      <c r="AK232" s="4">
        <f t="shared" si="127"/>
        <v>0.1491948264319046</v>
      </c>
      <c r="AL232" s="4">
        <f t="shared" si="128"/>
        <v>-0.11140233562629996</v>
      </c>
    </row>
    <row r="233" spans="1:38" ht="12.75" customHeight="1" x14ac:dyDescent="0.2">
      <c r="A233" t="s">
        <v>30</v>
      </c>
      <c r="B233" s="12" t="s">
        <v>254</v>
      </c>
      <c r="C233" s="3"/>
      <c r="D233">
        <v>2926</v>
      </c>
      <c r="E233" s="1">
        <v>38961</v>
      </c>
      <c r="F233">
        <v>1640</v>
      </c>
      <c r="G233" s="2">
        <v>0.3</v>
      </c>
      <c r="H233" s="2">
        <f t="shared" si="131"/>
        <v>0.43950786056049213</v>
      </c>
      <c r="I233" s="2">
        <f>(D233-(F233/1.161))/D233</f>
        <v>0.5172332993630423</v>
      </c>
      <c r="J233">
        <f t="shared" si="115"/>
        <v>1394</v>
      </c>
      <c r="K233" s="2">
        <f t="shared" si="132"/>
        <v>0.52358168147641837</v>
      </c>
      <c r="L233" s="2">
        <f>(D233-(J233/1.161))/D233</f>
        <v>0.58964830445858596</v>
      </c>
      <c r="M233">
        <v>1457</v>
      </c>
      <c r="N233" s="2">
        <v>0.21099999999999999</v>
      </c>
      <c r="O233" s="2">
        <f t="shared" si="134"/>
        <v>0.50205058099794941</v>
      </c>
      <c r="P233" s="2">
        <f>((D233-(J233/1.156))/D233)</f>
        <v>0.58787342688271482</v>
      </c>
      <c r="Q233">
        <f t="shared" si="129"/>
        <v>1303.2864999999999</v>
      </c>
      <c r="R233" s="2">
        <f t="shared" si="135"/>
        <v>0.55458424470266576</v>
      </c>
      <c r="S233" s="2">
        <f>(D233-(Q233/1.156))/D233</f>
        <v>0.61469225320299803</v>
      </c>
      <c r="T233" s="2">
        <f t="shared" si="133"/>
        <v>-3.1002563226247393E-2</v>
      </c>
      <c r="U233">
        <v>1530</v>
      </c>
      <c r="V233" s="4">
        <v>0.27700000000000002</v>
      </c>
      <c r="W233" s="2">
        <f t="shared" si="136"/>
        <v>0.47710184552289814</v>
      </c>
      <c r="X233" s="2">
        <f>(D233-(U233/1.153))/D233</f>
        <v>0.54648902473798622</v>
      </c>
      <c r="Y233">
        <f t="shared" si="121"/>
        <v>1318.0949999999998</v>
      </c>
      <c r="Z233" s="2">
        <f t="shared" si="137"/>
        <v>0.5495232399179768</v>
      </c>
      <c r="AA233" s="2">
        <f>(D233-(Y233/1.153))/D233</f>
        <v>0.60930029481177517</v>
      </c>
      <c r="AB233" s="2">
        <f t="shared" si="123"/>
        <v>5.0610047846889605E-3</v>
      </c>
      <c r="AC233">
        <v>1494</v>
      </c>
      <c r="AD233" s="2">
        <v>5.8000000000000003E-2</v>
      </c>
      <c r="AE233" s="2">
        <f t="shared" si="138"/>
        <v>0.48940533151059468</v>
      </c>
      <c r="AF233" s="2">
        <f>(D233-(AC233/1.163))/D233</f>
        <v>0.56096761092914416</v>
      </c>
      <c r="AG233">
        <f t="shared" si="130"/>
        <v>1450.674</v>
      </c>
      <c r="AH233" s="2">
        <f t="shared" si="139"/>
        <v>0.50421257689678745</v>
      </c>
      <c r="AI233" s="2">
        <f>(D233-(AG233/1.151))/D233</f>
        <v>0.56925506246462854</v>
      </c>
      <c r="AJ233" s="4">
        <f t="shared" si="126"/>
        <v>4.0655667144906808E-2</v>
      </c>
      <c r="AK233" s="4">
        <f t="shared" si="127"/>
        <v>0.11308910205085372</v>
      </c>
      <c r="AL233" s="4">
        <f t="shared" si="128"/>
        <v>0.10058379707077264</v>
      </c>
    </row>
    <row r="234" spans="1:38" ht="12.75" customHeight="1" x14ac:dyDescent="0.2">
      <c r="A234" t="s">
        <v>30</v>
      </c>
      <c r="B234" s="12" t="s">
        <v>255</v>
      </c>
      <c r="C234" s="3"/>
      <c r="D234">
        <v>3616</v>
      </c>
      <c r="E234" s="1">
        <v>38961</v>
      </c>
      <c r="F234">
        <v>2414</v>
      </c>
      <c r="G234" s="2">
        <v>0.23100000000000001</v>
      </c>
      <c r="H234" s="2">
        <f t="shared" si="131"/>
        <v>0.33241150442477874</v>
      </c>
      <c r="I234" s="2">
        <f>(D234-(F234/1.161))/D234</f>
        <v>0.42498837590420219</v>
      </c>
      <c r="J234">
        <f t="shared" si="115"/>
        <v>2135.183</v>
      </c>
      <c r="K234" s="2">
        <f t="shared" si="132"/>
        <v>0.40951797566371684</v>
      </c>
      <c r="L234" s="2">
        <f>(D234-(J234/1.161))/D234</f>
        <v>0.49140221848726684</v>
      </c>
      <c r="M234">
        <v>2238</v>
      </c>
      <c r="N234" s="2">
        <v>0.20399999999999999</v>
      </c>
      <c r="O234" s="2">
        <f t="shared" si="134"/>
        <v>0.38108407079646017</v>
      </c>
      <c r="P234" s="2">
        <f>((D234-(J234/1.156))/D234)</f>
        <v>0.48920240109318058</v>
      </c>
      <c r="Q234">
        <f t="shared" si="129"/>
        <v>2009.7239999999999</v>
      </c>
      <c r="R234" s="2">
        <f t="shared" si="135"/>
        <v>0.44421349557522127</v>
      </c>
      <c r="S234" s="2">
        <f>(D234-(Q234/1.156))/D234</f>
        <v>0.5192158266221637</v>
      </c>
      <c r="T234" s="2">
        <f t="shared" si="133"/>
        <v>-3.4695519911504435E-2</v>
      </c>
      <c r="U234">
        <v>2362</v>
      </c>
      <c r="V234" s="4">
        <v>0.215</v>
      </c>
      <c r="W234" s="2">
        <f t="shared" si="136"/>
        <v>0.34679203539823011</v>
      </c>
      <c r="X234" s="2">
        <f>(D234-(U234/1.153))/D234</f>
        <v>0.43347097606091078</v>
      </c>
      <c r="Y234">
        <f t="shared" si="121"/>
        <v>2108.085</v>
      </c>
      <c r="Z234" s="2">
        <f t="shared" si="137"/>
        <v>0.41701189159292035</v>
      </c>
      <c r="AA234" s="2">
        <f>(D234-(Y234/1.153))/D234</f>
        <v>0.49437284613436283</v>
      </c>
      <c r="AB234" s="2">
        <f t="shared" si="123"/>
        <v>2.7201603982300926E-2</v>
      </c>
      <c r="AC234">
        <v>2356</v>
      </c>
      <c r="AD234" s="2">
        <v>0.20599999999999999</v>
      </c>
      <c r="AE234" s="2">
        <f t="shared" si="138"/>
        <v>0.34845132743362833</v>
      </c>
      <c r="AF234" s="2">
        <f>(D234-(AC234/1.163))/D234</f>
        <v>0.4397689831759487</v>
      </c>
      <c r="AG234">
        <f t="shared" si="130"/>
        <v>2113.3319999999999</v>
      </c>
      <c r="AH234" s="2">
        <f t="shared" si="139"/>
        <v>0.41556084070796462</v>
      </c>
      <c r="AI234" s="2">
        <f>(D234-(AG234/1.151))/D234</f>
        <v>0.49223357142307966</v>
      </c>
      <c r="AJ234" s="4">
        <f t="shared" si="126"/>
        <v>-1.0233783240125074E-2</v>
      </c>
      <c r="AK234" s="4">
        <f t="shared" si="127"/>
        <v>5.1553347623852865E-2</v>
      </c>
      <c r="AL234" s="4">
        <f t="shared" si="128"/>
        <v>2.4889888216082928E-3</v>
      </c>
    </row>
    <row r="235" spans="1:38" ht="12.75" customHeight="1" x14ac:dyDescent="0.2">
      <c r="A235" t="s">
        <v>30</v>
      </c>
      <c r="B235" s="12" t="s">
        <v>256</v>
      </c>
      <c r="C235" s="3"/>
      <c r="D235">
        <v>2734</v>
      </c>
      <c r="E235" s="1">
        <v>38961</v>
      </c>
      <c r="F235">
        <v>1658</v>
      </c>
      <c r="G235" s="2">
        <v>0.17599999999999999</v>
      </c>
      <c r="H235" s="2">
        <f t="shared" si="131"/>
        <v>0.39356254572055599</v>
      </c>
      <c r="I235" s="2">
        <f>(D235-(F235/1.161))/D235</f>
        <v>0.47765938477222736</v>
      </c>
      <c r="J235">
        <f t="shared" si="115"/>
        <v>1512.096</v>
      </c>
      <c r="K235" s="2">
        <f t="shared" si="132"/>
        <v>0.44692904169714703</v>
      </c>
      <c r="L235" s="2">
        <f>(D235-(J235/1.161))/D235</f>
        <v>0.52362535891227135</v>
      </c>
      <c r="M235">
        <v>1471</v>
      </c>
      <c r="N235" s="2">
        <v>0.248</v>
      </c>
      <c r="O235" s="2">
        <f t="shared" si="134"/>
        <v>0.46196049743964884</v>
      </c>
      <c r="P235" s="2">
        <f>((D235-(J235/1.156))/D235)</f>
        <v>0.52156491496293</v>
      </c>
      <c r="Q235">
        <f t="shared" si="129"/>
        <v>1288.596</v>
      </c>
      <c r="R235" s="2">
        <f t="shared" si="135"/>
        <v>0.52867739575713235</v>
      </c>
      <c r="S235" s="2">
        <f>(D235-(Q235/1.156))/D235</f>
        <v>0.59228148421897264</v>
      </c>
      <c r="T235" s="2">
        <f t="shared" si="133"/>
        <v>-8.1748354059985318E-2</v>
      </c>
      <c r="U235">
        <v>1427</v>
      </c>
      <c r="V235" s="4">
        <v>0.20599999999999999</v>
      </c>
      <c r="W235" s="2">
        <f t="shared" si="136"/>
        <v>0.47805413313825895</v>
      </c>
      <c r="X235" s="2">
        <f>(D235-(U235/1.153))/D235</f>
        <v>0.54731494634714573</v>
      </c>
      <c r="Y235">
        <f t="shared" si="121"/>
        <v>1280.019</v>
      </c>
      <c r="Z235" s="2">
        <f t="shared" si="137"/>
        <v>0.53181455742501826</v>
      </c>
      <c r="AA235" s="2">
        <f>(D235-(Y235/1.153))/D235</f>
        <v>0.59394150687338965</v>
      </c>
      <c r="AB235" s="2">
        <f t="shared" si="123"/>
        <v>-3.1371616678859127E-3</v>
      </c>
      <c r="AC235">
        <v>1545</v>
      </c>
      <c r="AD235" s="2">
        <v>0.123</v>
      </c>
      <c r="AE235" s="2">
        <f t="shared" si="138"/>
        <v>0.43489392831016827</v>
      </c>
      <c r="AF235" s="2">
        <f>(D235-(AC235/1.163))/D235</f>
        <v>0.51409624102336049</v>
      </c>
      <c r="AG235">
        <f t="shared" si="130"/>
        <v>1449.9825000000001</v>
      </c>
      <c r="AH235" s="2">
        <f t="shared" si="139"/>
        <v>0.4696479517190929</v>
      </c>
      <c r="AI235" s="2">
        <f>(D235-(AG235/1.151))/D235</f>
        <v>0.5392249797733214</v>
      </c>
      <c r="AJ235" s="4">
        <f t="shared" si="126"/>
        <v>-4.1077749031807609E-2</v>
      </c>
      <c r="AK235" s="4">
        <f t="shared" si="127"/>
        <v>0.12524212398610568</v>
      </c>
      <c r="AL235" s="4">
        <f t="shared" si="128"/>
        <v>0.13278201339198864</v>
      </c>
    </row>
    <row r="236" spans="1:38" ht="12.75" customHeight="1" x14ac:dyDescent="0.2">
      <c r="A236" t="s">
        <v>30</v>
      </c>
      <c r="B236" s="12" t="s">
        <v>257</v>
      </c>
      <c r="C236" s="3"/>
      <c r="D236">
        <v>3479</v>
      </c>
      <c r="E236" s="1">
        <v>38991</v>
      </c>
      <c r="F236">
        <v>2120</v>
      </c>
      <c r="G236" s="2">
        <v>0.20799999999999999</v>
      </c>
      <c r="H236" s="2">
        <f t="shared" si="131"/>
        <v>0.39062949123311297</v>
      </c>
      <c r="I236" s="2">
        <f>(D236-(F236/1.163))/D236</f>
        <v>0.47603567603879021</v>
      </c>
      <c r="J236">
        <f t="shared" si="115"/>
        <v>1899.52</v>
      </c>
      <c r="K236" s="2">
        <f t="shared" si="132"/>
        <v>0.45400402414486923</v>
      </c>
      <c r="L236" s="2">
        <f>(D236-(J236/1.163))/D236</f>
        <v>0.530527965730756</v>
      </c>
      <c r="M236">
        <v>1944</v>
      </c>
      <c r="N236" s="2">
        <v>0.13700000000000001</v>
      </c>
      <c r="O236" s="2">
        <f t="shared" si="134"/>
        <v>0.44121874101753378</v>
      </c>
      <c r="P236" s="2">
        <f>(D236-(M236/1.158))/D236</f>
        <v>0.51746005269217077</v>
      </c>
      <c r="Q236">
        <f t="shared" si="129"/>
        <v>1810.836</v>
      </c>
      <c r="R236" s="2">
        <f t="shared" si="135"/>
        <v>0.47949525725783271</v>
      </c>
      <c r="S236" s="2">
        <f>(D236-(Q236/1.158))/D236</f>
        <v>0.55051403908275709</v>
      </c>
      <c r="T236" s="2">
        <f t="shared" si="133"/>
        <v>-2.5491233112963474E-2</v>
      </c>
      <c r="U236">
        <v>1858</v>
      </c>
      <c r="V236" s="4">
        <v>0.13400000000000001</v>
      </c>
      <c r="W236" s="2">
        <f t="shared" si="136"/>
        <v>0.46593848807128485</v>
      </c>
      <c r="X236" s="2">
        <f>(D236-(U236/1.148))/D236</f>
        <v>0.53478962375547456</v>
      </c>
      <c r="Y236">
        <f t="shared" si="121"/>
        <v>1733.5140000000001</v>
      </c>
      <c r="Z236" s="2">
        <f t="shared" si="137"/>
        <v>0.50172060937050877</v>
      </c>
      <c r="AA236" s="2">
        <f>(D236-(Y236/1.148))/D236</f>
        <v>0.56595871896385774</v>
      </c>
      <c r="AB236" s="2">
        <f t="shared" si="123"/>
        <v>-2.2225352112676067E-2</v>
      </c>
      <c r="AC236">
        <v>1959</v>
      </c>
      <c r="AD236" s="2">
        <v>0.11600000000000001</v>
      </c>
      <c r="AE236" s="2">
        <f t="shared" si="138"/>
        <v>0.43690715722908879</v>
      </c>
      <c r="AF236" s="2">
        <f>(D236-(AC236/1.147))/D236</f>
        <v>0.50907337160339039</v>
      </c>
      <c r="AG236">
        <f t="shared" si="130"/>
        <v>1845.3779999999999</v>
      </c>
      <c r="AH236" s="2">
        <f t="shared" si="139"/>
        <v>0.4695665421098017</v>
      </c>
      <c r="AI236" s="2">
        <f>(D236-(AG236/1.17))/D236</f>
        <v>0.54663807017931765</v>
      </c>
      <c r="AJ236" s="4">
        <f t="shared" si="126"/>
        <v>-2.8502990229110337E-2</v>
      </c>
      <c r="AK236" s="4">
        <f t="shared" si="127"/>
        <v>1.9075167491700008E-2</v>
      </c>
      <c r="AL236" s="4">
        <f t="shared" si="128"/>
        <v>6.4530197044846541E-2</v>
      </c>
    </row>
    <row r="237" spans="1:38" ht="12.75" customHeight="1" x14ac:dyDescent="0.2">
      <c r="A237" s="3" t="s">
        <v>30</v>
      </c>
      <c r="B237" s="12" t="s">
        <v>259</v>
      </c>
      <c r="C237" s="3"/>
      <c r="D237">
        <v>3903</v>
      </c>
      <c r="E237" s="1">
        <v>38991</v>
      </c>
      <c r="F237">
        <v>2514</v>
      </c>
      <c r="G237" s="2">
        <v>0.23799999999999999</v>
      </c>
      <c r="H237" s="2">
        <f t="shared" si="131"/>
        <v>0.35588009223674094</v>
      </c>
      <c r="I237" s="2">
        <f>(D237-(F237/1.163))/D237</f>
        <v>0.44615657114079182</v>
      </c>
      <c r="J237">
        <f t="shared" si="115"/>
        <v>2214.8339999999998</v>
      </c>
      <c r="K237" s="2">
        <f t="shared" si="132"/>
        <v>0.43253036126056882</v>
      </c>
      <c r="L237" s="2">
        <f>(D237-(J237/1.163))/D237</f>
        <v>0.51206393917503767</v>
      </c>
      <c r="M237">
        <v>2194</v>
      </c>
      <c r="N237" s="2">
        <v>0.187</v>
      </c>
      <c r="O237" s="2">
        <f t="shared" si="134"/>
        <v>0.43786830643095054</v>
      </c>
      <c r="P237" s="2">
        <f>(D237-(M237/1.158))/D237</f>
        <v>0.51456675857595036</v>
      </c>
      <c r="Q237">
        <f t="shared" si="129"/>
        <v>1988.8609999999999</v>
      </c>
      <c r="R237" s="2">
        <f t="shared" si="135"/>
        <v>0.49042761977965671</v>
      </c>
      <c r="S237" s="2">
        <f>(D237-(Q237/1.158))/D237</f>
        <v>0.55995476664909893</v>
      </c>
      <c r="T237" s="2">
        <f t="shared" si="133"/>
        <v>-5.7897258519087891E-2</v>
      </c>
      <c r="U237">
        <v>2391</v>
      </c>
      <c r="V237" s="4">
        <v>6.6000000000000003E-2</v>
      </c>
      <c r="W237" s="2">
        <f t="shared" si="136"/>
        <v>0.3873943120676403</v>
      </c>
      <c r="X237" s="2">
        <f>(D237-(U237/1.148))/D237</f>
        <v>0.46637135197529639</v>
      </c>
      <c r="Y237">
        <f t="shared" si="121"/>
        <v>2312.0969999999998</v>
      </c>
      <c r="Z237" s="2">
        <f t="shared" si="137"/>
        <v>0.40761029976940821</v>
      </c>
      <c r="AA237" s="2">
        <f>(D237-(Y237/1.148))/D237</f>
        <v>0.48398109736011163</v>
      </c>
      <c r="AB237" s="2">
        <f t="shared" si="123"/>
        <v>8.2817320010248496E-2</v>
      </c>
      <c r="AC237">
        <v>2368</v>
      </c>
      <c r="AD237" s="2">
        <v>0.17699999999999999</v>
      </c>
      <c r="AE237" s="2">
        <f t="shared" si="138"/>
        <v>0.39328721496284907</v>
      </c>
      <c r="AF237" s="2">
        <f>(D237-(AC237/1.147))/D237</f>
        <v>0.47104377939219627</v>
      </c>
      <c r="AG237">
        <f t="shared" si="130"/>
        <v>2158.4319999999998</v>
      </c>
      <c r="AH237" s="2">
        <f t="shared" si="139"/>
        <v>0.44698129643863699</v>
      </c>
      <c r="AI237" s="2">
        <f>(D237-(AG237/1.17))/D237</f>
        <v>0.52733444140054442</v>
      </c>
      <c r="AJ237" s="4">
        <f t="shared" si="126"/>
        <v>-2.5465565365169612E-2</v>
      </c>
      <c r="AK237" s="4">
        <f t="shared" si="127"/>
        <v>8.5260357561438196E-2</v>
      </c>
      <c r="AL237" s="4">
        <f t="shared" si="128"/>
        <v>-6.6461311960527666E-2</v>
      </c>
    </row>
    <row r="238" spans="1:38" ht="12.75" customHeight="1" x14ac:dyDescent="0.2">
      <c r="A238" t="s">
        <v>41</v>
      </c>
      <c r="D238">
        <v>2718</v>
      </c>
      <c r="E238" s="1">
        <v>38961</v>
      </c>
      <c r="F238">
        <v>1664</v>
      </c>
      <c r="G238" s="2">
        <v>0.248</v>
      </c>
      <c r="H238" s="2">
        <f t="shared" si="131"/>
        <v>0.38778513612950699</v>
      </c>
      <c r="I238" s="2">
        <f>(D238-(F238/1.161))/D238</f>
        <v>0.47268314912102238</v>
      </c>
      <c r="J238">
        <f t="shared" si="115"/>
        <v>1457.664</v>
      </c>
      <c r="K238" s="2">
        <f t="shared" si="132"/>
        <v>0.46369977924944811</v>
      </c>
      <c r="L238" s="2">
        <f>(D238-(J238/1.161))/D238</f>
        <v>0.53807043863001569</v>
      </c>
      <c r="M238">
        <v>1581</v>
      </c>
      <c r="N238" s="2">
        <v>0.248</v>
      </c>
      <c r="O238" s="2">
        <f t="shared" si="134"/>
        <v>0.41832229580573954</v>
      </c>
      <c r="P238" s="2">
        <f>((D238-(J238/1.156))/D238)</f>
        <v>0.53607247339917652</v>
      </c>
      <c r="Q238">
        <f t="shared" si="129"/>
        <v>1384.9559999999999</v>
      </c>
      <c r="R238" s="2">
        <f t="shared" si="135"/>
        <v>0.49045033112582787</v>
      </c>
      <c r="S238" s="2">
        <f>(D238-(Q238/1.156))/D238</f>
        <v>0.55921308920919366</v>
      </c>
      <c r="T238" s="2">
        <f t="shared" si="133"/>
        <v>-2.6750551876379758E-2</v>
      </c>
      <c r="U238">
        <v>1644</v>
      </c>
      <c r="V238" s="4">
        <v>0.224</v>
      </c>
      <c r="W238" s="2">
        <f t="shared" si="136"/>
        <v>0.39514348785871967</v>
      </c>
      <c r="X238" s="2">
        <f>(D238-(U238/1.153))/D238</f>
        <v>0.47540632077946199</v>
      </c>
      <c r="Y238">
        <f t="shared" si="121"/>
        <v>1459.8720000000001</v>
      </c>
      <c r="Z238" s="2">
        <f t="shared" si="137"/>
        <v>0.46288741721854304</v>
      </c>
      <c r="AA238" s="2">
        <f>(D238-(Y238/1.153))/D238</f>
        <v>0.53416081285216221</v>
      </c>
      <c r="AB238" s="2">
        <f t="shared" si="123"/>
        <v>2.7562913907284825E-2</v>
      </c>
      <c r="AC238">
        <v>1671</v>
      </c>
      <c r="AD238" s="2">
        <v>0.2</v>
      </c>
      <c r="AE238" s="2">
        <f t="shared" si="138"/>
        <v>0.38520971302428259</v>
      </c>
      <c r="AF238" s="2">
        <f>(D238-(AC238/1.163))/D238</f>
        <v>0.47137550560987324</v>
      </c>
      <c r="AG238">
        <f t="shared" si="130"/>
        <v>1503.9</v>
      </c>
      <c r="AH238" s="2">
        <f t="shared" si="139"/>
        <v>0.4466887417218543</v>
      </c>
      <c r="AI238" s="2">
        <f>(D238-(AG238/1.151))/D238</f>
        <v>0.51927779471924784</v>
      </c>
      <c r="AJ238" s="4">
        <f t="shared" si="126"/>
        <v>3.1719243940990502E-2</v>
      </c>
      <c r="AK238" s="4">
        <f t="shared" si="127"/>
        <v>8.5882872813288061E-2</v>
      </c>
      <c r="AL238" s="4">
        <f t="shared" si="128"/>
        <v>3.0158808443479977E-2</v>
      </c>
    </row>
    <row r="239" spans="1:38" ht="12.75" customHeight="1" x14ac:dyDescent="0.2">
      <c r="A239" t="s">
        <v>41</v>
      </c>
      <c r="B239" s="11" t="s">
        <v>41</v>
      </c>
      <c r="D239">
        <v>2717</v>
      </c>
      <c r="E239" s="1">
        <v>38961</v>
      </c>
      <c r="F239">
        <v>1707</v>
      </c>
      <c r="G239" s="2">
        <v>0.25900000000000001</v>
      </c>
      <c r="H239" s="2">
        <f t="shared" si="131"/>
        <v>0.37173352962826645</v>
      </c>
      <c r="I239" s="2">
        <f>(D239-(F239/1.161))/D239</f>
        <v>0.45885747599333893</v>
      </c>
      <c r="J239">
        <f t="shared" si="115"/>
        <v>1485.9435000000001</v>
      </c>
      <c r="K239" s="2">
        <f t="shared" si="132"/>
        <v>0.45309403754140593</v>
      </c>
      <c r="L239" s="2">
        <f>(D239-(J239/1.161))/D239</f>
        <v>0.52893543285220146</v>
      </c>
      <c r="M239">
        <v>1624</v>
      </c>
      <c r="N239" s="2">
        <v>0.23499999999999999</v>
      </c>
      <c r="O239" s="2">
        <f t="shared" si="134"/>
        <v>0.40228192859771805</v>
      </c>
      <c r="P239" s="2">
        <f>((D239-(J239/1.156))/D239)</f>
        <v>0.52689795635069714</v>
      </c>
      <c r="Q239">
        <f t="shared" si="129"/>
        <v>1433.18</v>
      </c>
      <c r="R239" s="2">
        <f t="shared" si="135"/>
        <v>0.47251380198748616</v>
      </c>
      <c r="S239" s="2">
        <f>(D239-(Q239/1.156))/D239</f>
        <v>0.54369706054280809</v>
      </c>
      <c r="T239" s="2">
        <f t="shared" si="133"/>
        <v>-1.9419764446080234E-2</v>
      </c>
      <c r="U239">
        <v>1629</v>
      </c>
      <c r="V239" s="4">
        <v>0.20300000000000001</v>
      </c>
      <c r="W239" s="2">
        <f t="shared" si="136"/>
        <v>0.40044166359955835</v>
      </c>
      <c r="X239" s="2">
        <f>(D239-(U239/1.153))/D239</f>
        <v>0.48000144284436974</v>
      </c>
      <c r="Y239">
        <f t="shared" si="121"/>
        <v>1463.6565000000001</v>
      </c>
      <c r="Z239" s="2">
        <f t="shared" si="137"/>
        <v>0.46129683474420313</v>
      </c>
      <c r="AA239" s="2">
        <f>(D239-(Y239/1.153))/D239</f>
        <v>0.53278129639566618</v>
      </c>
      <c r="AB239" s="2">
        <f t="shared" si="123"/>
        <v>1.1216967243283027E-2</v>
      </c>
      <c r="AC239">
        <v>1658</v>
      </c>
      <c r="AD239" s="2">
        <v>0.20200000000000001</v>
      </c>
      <c r="AE239" s="2">
        <f t="shared" si="138"/>
        <v>0.38976812661023186</v>
      </c>
      <c r="AF239" s="2">
        <f>(D239-(AC239/1.163))/D239</f>
        <v>0.4752950357783593</v>
      </c>
      <c r="AG239">
        <f t="shared" si="130"/>
        <v>1490.5420000000001</v>
      </c>
      <c r="AH239" s="2">
        <f t="shared" si="139"/>
        <v>0.45140154582259839</v>
      </c>
      <c r="AI239" s="2">
        <f>(D239-(AG239/1.151))/D239</f>
        <v>0.52337232478071105</v>
      </c>
      <c r="AJ239" s="4">
        <f t="shared" si="126"/>
        <v>3.094666789147711E-3</v>
      </c>
      <c r="AK239" s="4">
        <f t="shared" si="127"/>
        <v>4.0024281667341198E-2</v>
      </c>
      <c r="AL239" s="4">
        <f t="shared" si="128"/>
        <v>1.8368722442731661E-2</v>
      </c>
    </row>
    <row r="240" spans="1:38" ht="12.75" customHeight="1" x14ac:dyDescent="0.2">
      <c r="A240" t="s">
        <v>41</v>
      </c>
      <c r="B240" s="11" t="s">
        <v>70</v>
      </c>
      <c r="D240">
        <v>2912</v>
      </c>
      <c r="E240" s="1">
        <v>38961</v>
      </c>
      <c r="F240">
        <v>1737</v>
      </c>
      <c r="G240" s="2">
        <v>0.223</v>
      </c>
      <c r="H240" s="2">
        <f t="shared" si="131"/>
        <v>0.40350274725274726</v>
      </c>
      <c r="I240" s="2">
        <f>(D240-(F240/1.161))/D240</f>
        <v>0.4862211431978874</v>
      </c>
      <c r="J240">
        <f t="shared" si="115"/>
        <v>1543.3244999999999</v>
      </c>
      <c r="K240" s="2">
        <f t="shared" si="132"/>
        <v>0.47001219093406593</v>
      </c>
      <c r="L240" s="2">
        <f>(D240-(J240/1.161))/D240</f>
        <v>0.54350748573132301</v>
      </c>
      <c r="M240">
        <v>1623</v>
      </c>
      <c r="N240" s="2">
        <v>0.23799999999999999</v>
      </c>
      <c r="O240" s="2">
        <f t="shared" si="134"/>
        <v>0.44265109890109888</v>
      </c>
      <c r="P240" s="2">
        <f>((D240-(J240/1.156))/D240)</f>
        <v>0.54153303714019541</v>
      </c>
      <c r="Q240">
        <f t="shared" si="129"/>
        <v>1429.8630000000001</v>
      </c>
      <c r="R240" s="2">
        <f t="shared" si="135"/>
        <v>0.50897561813186809</v>
      </c>
      <c r="S240" s="2">
        <f>(D240-(Q240/1.156))/D240</f>
        <v>0.57523842398950531</v>
      </c>
      <c r="T240" s="2">
        <f t="shared" si="133"/>
        <v>-3.8963427197802158E-2</v>
      </c>
      <c r="U240">
        <v>1681</v>
      </c>
      <c r="V240" s="4">
        <v>0.18</v>
      </c>
      <c r="W240" s="2">
        <f t="shared" si="136"/>
        <v>0.42273351648351648</v>
      </c>
      <c r="X240" s="2">
        <f>(D240-(U240/1.153))/D240</f>
        <v>0.49933522678535691</v>
      </c>
      <c r="Y240">
        <f t="shared" si="121"/>
        <v>1529.71</v>
      </c>
      <c r="Z240" s="2">
        <f t="shared" si="137"/>
        <v>0.47468749999999998</v>
      </c>
      <c r="AA240" s="2">
        <f>(D240-(Y240/1.153))/D240</f>
        <v>0.54439505637467478</v>
      </c>
      <c r="AB240" s="2">
        <f t="shared" si="123"/>
        <v>3.4288118131868106E-2</v>
      </c>
      <c r="AC240">
        <v>1746</v>
      </c>
      <c r="AD240" s="2">
        <v>0.184</v>
      </c>
      <c r="AE240" s="2">
        <f t="shared" si="138"/>
        <v>0.40041208791208793</v>
      </c>
      <c r="AF240" s="2">
        <f>(D240-(AC240/1.163))/D240</f>
        <v>0.48444719510927592</v>
      </c>
      <c r="AG240">
        <f t="shared" si="130"/>
        <v>1585.3679999999999</v>
      </c>
      <c r="AH240" s="2">
        <f t="shared" si="139"/>
        <v>0.45557417582417586</v>
      </c>
      <c r="AI240" s="2">
        <f>(D240-(AG240/1.151))/D240</f>
        <v>0.52699754632856288</v>
      </c>
      <c r="AJ240" s="4">
        <f t="shared" si="126"/>
        <v>2.7242164560985202E-2</v>
      </c>
      <c r="AK240" s="4">
        <f t="shared" si="127"/>
        <v>0.10875517444678261</v>
      </c>
      <c r="AL240" s="4">
        <f t="shared" si="128"/>
        <v>3.6384674219296358E-2</v>
      </c>
    </row>
    <row r="241" spans="1:38" ht="12.75" customHeight="1" x14ac:dyDescent="0.2">
      <c r="A241" t="s">
        <v>41</v>
      </c>
      <c r="B241" s="11" t="s">
        <v>71</v>
      </c>
      <c r="D241">
        <v>2669</v>
      </c>
      <c r="E241" s="1">
        <v>38961</v>
      </c>
      <c r="F241">
        <v>1618</v>
      </c>
      <c r="G241" s="2">
        <v>0.27800000000000002</v>
      </c>
      <c r="H241" s="2">
        <f t="shared" si="131"/>
        <v>0.393780442113151</v>
      </c>
      <c r="I241" s="2">
        <f>(D241-(F241/1.161))/D241</f>
        <v>0.47784706469694316</v>
      </c>
      <c r="J241">
        <f t="shared" si="115"/>
        <v>1393.098</v>
      </c>
      <c r="K241" s="2">
        <f t="shared" si="132"/>
        <v>0.47804496065942303</v>
      </c>
      <c r="L241" s="2">
        <f>(D241-(J241/1.161))/D241</f>
        <v>0.55042632270406799</v>
      </c>
      <c r="M241">
        <v>1554</v>
      </c>
      <c r="N241" s="2">
        <v>0.28699999999999998</v>
      </c>
      <c r="O241" s="2">
        <f t="shared" si="134"/>
        <v>0.4177594604720869</v>
      </c>
      <c r="P241" s="2">
        <f>((D241-(J241/1.156))/D241)</f>
        <v>0.54848179987839363</v>
      </c>
      <c r="Q241">
        <f t="shared" si="129"/>
        <v>1331.001</v>
      </c>
      <c r="R241" s="2">
        <f t="shared" si="135"/>
        <v>0.50131097789434242</v>
      </c>
      <c r="S241" s="2">
        <f>(D241-(Q241/1.156))/D241</f>
        <v>0.56860811236534814</v>
      </c>
      <c r="T241" s="2">
        <f t="shared" si="133"/>
        <v>-2.3266017234919389E-2</v>
      </c>
      <c r="U241" t="s">
        <v>295</v>
      </c>
      <c r="V241" s="4">
        <v>0.21299999999999999</v>
      </c>
      <c r="W241" s="2" t="s">
        <v>295</v>
      </c>
      <c r="X241" s="2" t="s">
        <v>295</v>
      </c>
      <c r="Y241" s="2" t="s">
        <v>295</v>
      </c>
      <c r="Z241" s="2" t="s">
        <v>295</v>
      </c>
      <c r="AA241" s="2" t="s">
        <v>295</v>
      </c>
      <c r="AB241" s="2" t="s">
        <v>295</v>
      </c>
      <c r="AC241">
        <v>1706</v>
      </c>
      <c r="AD241" s="2">
        <v>0.23400000000000001</v>
      </c>
      <c r="AE241" s="2">
        <f t="shared" si="138"/>
        <v>0.36080929186961408</v>
      </c>
      <c r="AF241" s="2">
        <f>(D241-(AC241/1.163))/D241</f>
        <v>0.45039491992228214</v>
      </c>
      <c r="AG241">
        <f t="shared" si="130"/>
        <v>1506.3979999999999</v>
      </c>
      <c r="AH241" s="2">
        <f t="shared" si="139"/>
        <v>0.43559460472086925</v>
      </c>
      <c r="AI241" s="2">
        <f>(D241-(AG241/1.151))/D241</f>
        <v>0.5096391005394173</v>
      </c>
      <c r="AJ241" s="4">
        <f t="shared" si="126"/>
        <v>8.1329525991710713E-2</v>
      </c>
      <c r="AK241" s="4">
        <f t="shared" si="127"/>
        <v>0.13177826312677454</v>
      </c>
      <c r="AL241" s="4" t="s">
        <v>295</v>
      </c>
    </row>
    <row r="242" spans="1:38" ht="12.75" customHeight="1" x14ac:dyDescent="0.2">
      <c r="A242" t="s">
        <v>41</v>
      </c>
      <c r="B242" s="11" t="s">
        <v>72</v>
      </c>
      <c r="D242">
        <v>2739</v>
      </c>
      <c r="E242" s="1">
        <v>38961</v>
      </c>
      <c r="F242">
        <v>1699</v>
      </c>
      <c r="G242" s="2">
        <v>0.245</v>
      </c>
      <c r="H242" s="2">
        <f t="shared" si="131"/>
        <v>0.37970062066447607</v>
      </c>
      <c r="I242" s="2">
        <f>(D242-(F242/1.161))/D242</f>
        <v>0.46571974217439799</v>
      </c>
      <c r="J242">
        <f t="shared" si="115"/>
        <v>1490.8724999999999</v>
      </c>
      <c r="K242" s="2">
        <f t="shared" si="132"/>
        <v>0.45568729463307778</v>
      </c>
      <c r="L242" s="2">
        <f>(D242-(J242/1.161))/D242</f>
        <v>0.53116907375803435</v>
      </c>
      <c r="M242">
        <v>1550</v>
      </c>
      <c r="N242" s="2">
        <v>0.25600000000000001</v>
      </c>
      <c r="O242" s="2">
        <f t="shared" si="134"/>
        <v>0.43410003650967505</v>
      </c>
      <c r="P242" s="2">
        <f>((D242-(J242/1.156))/D242)</f>
        <v>0.52914125833311221</v>
      </c>
      <c r="Q242">
        <f t="shared" si="129"/>
        <v>1351.6</v>
      </c>
      <c r="R242" s="2">
        <f t="shared" si="135"/>
        <v>0.50653523183643667</v>
      </c>
      <c r="S242" s="2">
        <f>(D242-(Q242/1.156))/D242</f>
        <v>0.57312736318030855</v>
      </c>
      <c r="T242" s="2">
        <f t="shared" si="133"/>
        <v>-5.0847937203358895E-2</v>
      </c>
      <c r="U242">
        <v>1698</v>
      </c>
      <c r="V242" s="4">
        <v>0.215</v>
      </c>
      <c r="W242" s="2">
        <f t="shared" si="136"/>
        <v>0.38006571741511502</v>
      </c>
      <c r="X242" s="2">
        <f>(D242-(U242/1.153))/D242</f>
        <v>0.46232932993505205</v>
      </c>
      <c r="Y242">
        <f t="shared" si="121"/>
        <v>1515.4649999999999</v>
      </c>
      <c r="Z242" s="2">
        <f t="shared" si="137"/>
        <v>0.44670865279299016</v>
      </c>
      <c r="AA242" s="2">
        <f>(D242-(Y242/1.153))/D242</f>
        <v>0.52012892696703394</v>
      </c>
      <c r="AB242" s="2">
        <f t="shared" si="123"/>
        <v>5.9826579043446515E-2</v>
      </c>
      <c r="AC242">
        <v>1823</v>
      </c>
      <c r="AD242" s="2">
        <v>0.247</v>
      </c>
      <c r="AE242" s="2">
        <f t="shared" si="138"/>
        <v>0.33442862358525011</v>
      </c>
      <c r="AF242" s="2">
        <f>(D242-(AC242/1.163))/D242</f>
        <v>0.42771162819024083</v>
      </c>
      <c r="AG242">
        <f t="shared" si="130"/>
        <v>1597.8595</v>
      </c>
      <c r="AH242" s="2">
        <f t="shared" si="139"/>
        <v>0.4166266885724717</v>
      </c>
      <c r="AI242" s="2">
        <f>(D242-(AG242/1.151))/D242</f>
        <v>0.49315959041917612</v>
      </c>
      <c r="AJ242" s="4">
        <f t="shared" si="126"/>
        <v>7.1761334386408082E-2</v>
      </c>
      <c r="AK242" s="4">
        <f t="shared" si="127"/>
        <v>0.18219850547499275</v>
      </c>
      <c r="AL242" s="4">
        <f t="shared" si="128"/>
        <v>5.4369121028859366E-2</v>
      </c>
    </row>
    <row r="243" spans="1:38" ht="12.75" customHeight="1" x14ac:dyDescent="0.2">
      <c r="A243" t="s">
        <v>41</v>
      </c>
      <c r="B243" s="11" t="s">
        <v>73</v>
      </c>
      <c r="D243">
        <v>2457</v>
      </c>
      <c r="E243" s="1">
        <v>38991</v>
      </c>
      <c r="F243">
        <v>1447</v>
      </c>
      <c r="G243" s="2">
        <v>0.41</v>
      </c>
      <c r="H243" s="2">
        <f t="shared" si="131"/>
        <v>0.41107041107041109</v>
      </c>
      <c r="I243" s="2">
        <f>(D243-(F243/1.163))/D243</f>
        <v>0.49361170341393901</v>
      </c>
      <c r="J243">
        <f t="shared" si="115"/>
        <v>1150.365</v>
      </c>
      <c r="K243" s="2">
        <f t="shared" si="132"/>
        <v>0.53180097680097682</v>
      </c>
      <c r="L243" s="2">
        <f>(D243-(J243/1.163))/D243</f>
        <v>0.59742130421408146</v>
      </c>
      <c r="M243">
        <v>1343</v>
      </c>
      <c r="N243" s="2">
        <v>0.33500000000000002</v>
      </c>
      <c r="O243" s="2">
        <f t="shared" si="134"/>
        <v>0.45339845339845342</v>
      </c>
      <c r="P243" s="2">
        <f>(D243-(M243/1.158))/D243</f>
        <v>0.5279779390314796</v>
      </c>
      <c r="Q243">
        <f t="shared" si="129"/>
        <v>1118.0475000000001</v>
      </c>
      <c r="R243" s="2">
        <f t="shared" si="135"/>
        <v>0.54495421245421238</v>
      </c>
      <c r="S243" s="2">
        <f>(D243-(Q243/1.158))/D243</f>
        <v>0.60704163424370672</v>
      </c>
      <c r="T243" s="2">
        <f t="shared" si="133"/>
        <v>-1.3153235653235562E-2</v>
      </c>
      <c r="U243">
        <v>1259</v>
      </c>
      <c r="V243" s="4">
        <v>0.214</v>
      </c>
      <c r="W243" s="2">
        <f t="shared" si="136"/>
        <v>0.48758648758648759</v>
      </c>
      <c r="X243" s="2">
        <f>(D243-(U243/1.148))/D243</f>
        <v>0.55364676619032016</v>
      </c>
      <c r="Y243">
        <f t="shared" si="121"/>
        <v>1124.287</v>
      </c>
      <c r="Z243" s="2">
        <f t="shared" si="137"/>
        <v>0.54241473341473345</v>
      </c>
      <c r="AA243" s="2">
        <f>(D243-(Y243/1.148))/D243</f>
        <v>0.60140656220795585</v>
      </c>
      <c r="AB243" s="2">
        <f t="shared" si="123"/>
        <v>2.5394790394789313E-3</v>
      </c>
      <c r="AC243">
        <v>1416</v>
      </c>
      <c r="AD243" s="2">
        <v>9.8000000000000004E-2</v>
      </c>
      <c r="AE243" s="2">
        <f t="shared" si="138"/>
        <v>0.42368742368742368</v>
      </c>
      <c r="AF243" s="2">
        <f>(D243-(AC243/1.147))/D243</f>
        <v>0.49754788464465888</v>
      </c>
      <c r="AG243">
        <f t="shared" si="130"/>
        <v>1346.616</v>
      </c>
      <c r="AH243" s="2">
        <f t="shared" si="139"/>
        <v>0.45192673992673993</v>
      </c>
      <c r="AI243" s="2">
        <f>(D243-(AG243/1.17))/D243</f>
        <v>0.53156131617670077</v>
      </c>
      <c r="AJ243" s="4">
        <f t="shared" si="126"/>
        <v>0.17059889687186244</v>
      </c>
      <c r="AK243" s="4">
        <f t="shared" si="127"/>
        <v>0.20443541083898473</v>
      </c>
      <c r="AL243" s="4">
        <f t="shared" si="128"/>
        <v>0.19775110803558177</v>
      </c>
    </row>
    <row r="244" spans="1:38" ht="12.75" customHeight="1" x14ac:dyDescent="0.2">
      <c r="A244" t="s">
        <v>41</v>
      </c>
      <c r="B244" s="11" t="s">
        <v>74</v>
      </c>
      <c r="D244">
        <v>2990</v>
      </c>
      <c r="E244" s="1">
        <v>38961</v>
      </c>
      <c r="F244">
        <v>2105</v>
      </c>
      <c r="G244" s="2">
        <v>0.255</v>
      </c>
      <c r="H244" s="2">
        <f t="shared" si="131"/>
        <v>0.29598662207357862</v>
      </c>
      <c r="I244" s="2">
        <f>(D244-(F244/1.161))/D244</f>
        <v>0.39361466156208319</v>
      </c>
      <c r="J244">
        <f t="shared" si="115"/>
        <v>1836.6125000000002</v>
      </c>
      <c r="K244" s="2">
        <f t="shared" si="132"/>
        <v>0.38574832775919726</v>
      </c>
      <c r="L244" s="2">
        <f>(D244-(J244/1.161))/D244</f>
        <v>0.4709287922129175</v>
      </c>
      <c r="M244">
        <v>2147</v>
      </c>
      <c r="N244" s="2">
        <v>0.253</v>
      </c>
      <c r="O244" s="2">
        <f t="shared" si="134"/>
        <v>0.28193979933110369</v>
      </c>
      <c r="P244" s="2">
        <f>((D244-(J244/1.156))/D244)</f>
        <v>0.46864042193702188</v>
      </c>
      <c r="Q244">
        <f t="shared" si="129"/>
        <v>1875.4044999999999</v>
      </c>
      <c r="R244" s="2">
        <f t="shared" si="135"/>
        <v>0.37277441471571909</v>
      </c>
      <c r="S244" s="2">
        <f>(D244-(Q244/1.156))/D244</f>
        <v>0.45741731376792305</v>
      </c>
      <c r="T244" s="2">
        <f t="shared" si="133"/>
        <v>1.2973913043478169E-2</v>
      </c>
      <c r="U244">
        <v>2262</v>
      </c>
      <c r="V244" s="4">
        <v>0.19800000000000001</v>
      </c>
      <c r="W244" s="2">
        <f t="shared" si="136"/>
        <v>0.24347826086956523</v>
      </c>
      <c r="X244" s="2">
        <f>(D244-(U244/1.153))/D244</f>
        <v>0.34386666163882501</v>
      </c>
      <c r="Y244">
        <f t="shared" si="121"/>
        <v>2038.0620000000001</v>
      </c>
      <c r="Z244" s="2">
        <f t="shared" si="137"/>
        <v>0.31837391304347823</v>
      </c>
      <c r="AA244" s="2">
        <f>(D244-(Y244/1.153))/D244</f>
        <v>0.40882386213658134</v>
      </c>
      <c r="AB244" s="2">
        <f t="shared" si="123"/>
        <v>5.4400501672240864E-2</v>
      </c>
      <c r="AC244">
        <v>2365</v>
      </c>
      <c r="AD244" s="2">
        <v>0.2</v>
      </c>
      <c r="AE244" s="2">
        <f t="shared" si="138"/>
        <v>0.20903010033444816</v>
      </c>
      <c r="AF244" s="2">
        <f>(D244-(AC244/1.163))/D244</f>
        <v>0.31988830639247484</v>
      </c>
      <c r="AG244">
        <f t="shared" si="130"/>
        <v>2128.5</v>
      </c>
      <c r="AH244" s="2">
        <f t="shared" si="139"/>
        <v>0.28812709030100336</v>
      </c>
      <c r="AI244" s="2">
        <f>(D244-(AG244/1.151))/D244</f>
        <v>0.38151788905386913</v>
      </c>
      <c r="AJ244" s="4">
        <f t="shared" si="126"/>
        <v>0.15892710084462558</v>
      </c>
      <c r="AK244" s="4">
        <f t="shared" si="127"/>
        <v>0.13495515234180139</v>
      </c>
      <c r="AL244" s="4">
        <f t="shared" si="128"/>
        <v>4.4374508724464551E-2</v>
      </c>
    </row>
    <row r="245" spans="1:38" ht="12.75" customHeight="1" x14ac:dyDescent="0.2">
      <c r="A245" t="s">
        <v>41</v>
      </c>
      <c r="B245" s="11" t="s">
        <v>75</v>
      </c>
      <c r="D245">
        <v>2583</v>
      </c>
      <c r="E245" s="1">
        <v>38961</v>
      </c>
      <c r="F245">
        <v>1434</v>
      </c>
      <c r="G245" s="2">
        <v>0.20799999999999999</v>
      </c>
      <c r="H245" s="2">
        <f t="shared" si="131"/>
        <v>0.4448315911730546</v>
      </c>
      <c r="I245" s="2">
        <f>(D245-(F245/1.161))/D245</f>
        <v>0.52181876931356985</v>
      </c>
      <c r="J245">
        <f t="shared" si="115"/>
        <v>1284.864</v>
      </c>
      <c r="K245" s="2">
        <f t="shared" si="132"/>
        <v>0.50256910569105695</v>
      </c>
      <c r="L245" s="2">
        <f>(D245-(J245/1.161))/D245</f>
        <v>0.57154961730495857</v>
      </c>
      <c r="M245">
        <v>1357</v>
      </c>
      <c r="N245" s="2">
        <v>0.22800000000000001</v>
      </c>
      <c r="O245" s="2">
        <f t="shared" si="134"/>
        <v>0.47464188927603562</v>
      </c>
      <c r="P245" s="2">
        <f>((D245-(J245/1.156))/D245)</f>
        <v>0.56969645821025683</v>
      </c>
      <c r="Q245">
        <f t="shared" si="129"/>
        <v>1202.3019999999999</v>
      </c>
      <c r="R245" s="2">
        <f t="shared" si="135"/>
        <v>0.5345327138985676</v>
      </c>
      <c r="S245" s="2">
        <f>(D245-(Q245/1.156))/D245</f>
        <v>0.59734663832056012</v>
      </c>
      <c r="T245" s="2">
        <f t="shared" si="133"/>
        <v>-3.1963608207510652E-2</v>
      </c>
      <c r="U245">
        <v>1448</v>
      </c>
      <c r="V245" s="4">
        <v>0.245</v>
      </c>
      <c r="W245" s="2">
        <f t="shared" si="136"/>
        <v>0.43941153697251256</v>
      </c>
      <c r="X245" s="2">
        <f>(D245-(U245/1.153))/D245</f>
        <v>0.51380011879662846</v>
      </c>
      <c r="Y245">
        <f t="shared" si="121"/>
        <v>1270.6199999999999</v>
      </c>
      <c r="Z245" s="2">
        <f t="shared" si="137"/>
        <v>0.50808362369337978</v>
      </c>
      <c r="AA245" s="2">
        <f>(D245-(Y245/1.153))/D245</f>
        <v>0.57335960424404153</v>
      </c>
      <c r="AB245" s="2">
        <f t="shared" si="123"/>
        <v>2.644909020518782E-2</v>
      </c>
      <c r="AC245">
        <v>1516</v>
      </c>
      <c r="AD245" s="2">
        <v>0.22800000000000001</v>
      </c>
      <c r="AE245" s="2">
        <f t="shared" si="138"/>
        <v>0.41308555942702285</v>
      </c>
      <c r="AF245" s="2">
        <f>(D245-(AC245/1.163))/D245</f>
        <v>0.49534441911179949</v>
      </c>
      <c r="AG245">
        <f t="shared" si="130"/>
        <v>1343.1759999999999</v>
      </c>
      <c r="AH245" s="2">
        <f t="shared" si="139"/>
        <v>0.47999380565234229</v>
      </c>
      <c r="AI245" s="2">
        <f>(D245-(AG245/1.151))/D245</f>
        <v>0.54821355834260832</v>
      </c>
      <c r="AJ245" s="4">
        <f t="shared" si="126"/>
        <v>4.5383791591950572E-2</v>
      </c>
      <c r="AK245" s="4">
        <f t="shared" si="127"/>
        <v>0.11717022844509949</v>
      </c>
      <c r="AL245" s="4">
        <f t="shared" si="128"/>
        <v>5.7102831688466929E-2</v>
      </c>
    </row>
    <row r="246" spans="1:38" ht="12.75" customHeight="1" x14ac:dyDescent="0.2">
      <c r="A246" t="s">
        <v>41</v>
      </c>
      <c r="B246" s="11" t="s">
        <v>76</v>
      </c>
      <c r="D246">
        <v>2688</v>
      </c>
      <c r="E246" s="1">
        <v>38961</v>
      </c>
      <c r="F246">
        <v>1578</v>
      </c>
      <c r="G246" s="2">
        <v>0.20899999999999999</v>
      </c>
      <c r="H246" s="2">
        <f t="shared" si="131"/>
        <v>0.41294642857142855</v>
      </c>
      <c r="I246" s="2">
        <f>(D246-(F246/1.161))/D246</f>
        <v>0.49435523563430539</v>
      </c>
      <c r="J246">
        <f t="shared" si="115"/>
        <v>1413.0989999999999</v>
      </c>
      <c r="K246" s="2">
        <f t="shared" si="132"/>
        <v>0.47429352678571429</v>
      </c>
      <c r="L246" s="2">
        <f>(D246-(J246/1.161))/D246</f>
        <v>0.54719511351052053</v>
      </c>
      <c r="M246">
        <v>1501</v>
      </c>
      <c r="N246" s="2">
        <v>0.26600000000000001</v>
      </c>
      <c r="O246" s="2">
        <f t="shared" si="134"/>
        <v>0.44159226190476192</v>
      </c>
      <c r="P246" s="2">
        <f>((D246-(J246/1.156))/D246)</f>
        <v>0.54523661486653485</v>
      </c>
      <c r="Q246">
        <f t="shared" si="129"/>
        <v>1301.367</v>
      </c>
      <c r="R246" s="2">
        <f t="shared" si="135"/>
        <v>0.51586049107142862</v>
      </c>
      <c r="S246" s="2">
        <f>(D246-(Q246/1.156))/D246</f>
        <v>0.5811941964285714</v>
      </c>
      <c r="T246" s="2">
        <f t="shared" si="133"/>
        <v>-4.1566964285714325E-2</v>
      </c>
      <c r="U246">
        <v>1521</v>
      </c>
      <c r="V246" s="4">
        <v>0.13500000000000001</v>
      </c>
      <c r="W246" s="2">
        <f t="shared" si="136"/>
        <v>0.4341517857142857</v>
      </c>
      <c r="X246" s="2">
        <f>(D246-(U246/1.153))/D246</f>
        <v>0.5092383223887994</v>
      </c>
      <c r="Y246">
        <f t="shared" si="121"/>
        <v>1418.3325</v>
      </c>
      <c r="Z246" s="2">
        <f t="shared" si="137"/>
        <v>0.47234654017857142</v>
      </c>
      <c r="AA246" s="2">
        <f>(D246-(Y246/1.153))/D246</f>
        <v>0.54236473562755538</v>
      </c>
      <c r="AB246" s="2">
        <f t="shared" si="123"/>
        <v>4.3513950892857201E-2</v>
      </c>
      <c r="AC246">
        <v>1520</v>
      </c>
      <c r="AD246" s="2">
        <v>0.153</v>
      </c>
      <c r="AE246" s="2">
        <f t="shared" si="138"/>
        <v>0.43452380952380953</v>
      </c>
      <c r="AF246" s="2">
        <f>(D246-(AC246/1.163))/D246</f>
        <v>0.51377799615116904</v>
      </c>
      <c r="AG246">
        <f t="shared" si="130"/>
        <v>1403.72</v>
      </c>
      <c r="AH246" s="2">
        <f t="shared" si="139"/>
        <v>0.47778273809523808</v>
      </c>
      <c r="AI246" s="2">
        <f>(D246-(AG246/1.151))/D246</f>
        <v>0.54629256133382975</v>
      </c>
      <c r="AJ246" s="4">
        <f t="shared" si="126"/>
        <v>-6.6371853635167032E-3</v>
      </c>
      <c r="AK246" s="4">
        <f t="shared" si="127"/>
        <v>7.86503730308208E-2</v>
      </c>
      <c r="AL246" s="4">
        <f t="shared" si="128"/>
        <v>-1.0302591247115989E-2</v>
      </c>
    </row>
    <row r="247" spans="1:38" ht="12.75" customHeight="1" x14ac:dyDescent="0.2">
      <c r="A247" t="s">
        <v>41</v>
      </c>
      <c r="B247" s="11" t="s">
        <v>77</v>
      </c>
      <c r="D247">
        <v>2928</v>
      </c>
      <c r="E247" s="1">
        <v>38961</v>
      </c>
      <c r="F247">
        <v>1748</v>
      </c>
      <c r="G247" s="2">
        <v>0.248</v>
      </c>
      <c r="H247" s="2">
        <f t="shared" si="131"/>
        <v>0.40300546448087432</v>
      </c>
      <c r="I247" s="2">
        <f>(D247-(F247/1.161))/D247</f>
        <v>0.48579282039696325</v>
      </c>
      <c r="J247">
        <f t="shared" si="115"/>
        <v>1531.248</v>
      </c>
      <c r="K247" s="2">
        <f t="shared" si="132"/>
        <v>0.47703278688524586</v>
      </c>
      <c r="L247" s="2">
        <f>(D247-(J247/1.161))/D247</f>
        <v>0.54955451066773975</v>
      </c>
      <c r="M247">
        <v>1619</v>
      </c>
      <c r="N247" s="2">
        <v>0.249</v>
      </c>
      <c r="O247" s="2">
        <f t="shared" si="134"/>
        <v>0.44706284153005466</v>
      </c>
      <c r="P247" s="2">
        <f>((D247-(J247/1.156))/D247)</f>
        <v>0.54760621702875933</v>
      </c>
      <c r="Q247">
        <f t="shared" si="129"/>
        <v>1417.4344999999998</v>
      </c>
      <c r="R247" s="2">
        <f t="shared" si="135"/>
        <v>0.51590351775956289</v>
      </c>
      <c r="S247" s="2">
        <f>(D247-(Q247/1.156))/D247</f>
        <v>0.58123141674702672</v>
      </c>
      <c r="T247" s="2">
        <f t="shared" si="133"/>
        <v>-3.8870730874317028E-2</v>
      </c>
      <c r="U247">
        <v>1598</v>
      </c>
      <c r="V247" s="4">
        <v>0.25700000000000001</v>
      </c>
      <c r="W247" s="2">
        <f t="shared" si="136"/>
        <v>0.45423497267759561</v>
      </c>
      <c r="X247" s="2">
        <f>(D247-(U247/1.153))/D247</f>
        <v>0.52665652443850453</v>
      </c>
      <c r="Y247">
        <f t="shared" si="121"/>
        <v>1392.6569999999999</v>
      </c>
      <c r="Z247" s="2">
        <f t="shared" si="137"/>
        <v>0.52436577868852463</v>
      </c>
      <c r="AA247" s="2">
        <f>(D247-(Y247/1.153))/D247</f>
        <v>0.58748116104815662</v>
      </c>
      <c r="AB247" s="2">
        <f t="shared" si="123"/>
        <v>-8.4622609289617401E-3</v>
      </c>
      <c r="AC247">
        <v>1783</v>
      </c>
      <c r="AD247" s="2">
        <v>0.23899999999999999</v>
      </c>
      <c r="AE247" s="2">
        <f t="shared" si="138"/>
        <v>0.39105191256830601</v>
      </c>
      <c r="AF247" s="2">
        <f>(D247-(AC247/1.163))/D247</f>
        <v>0.47639889300800176</v>
      </c>
      <c r="AG247">
        <f t="shared" si="130"/>
        <v>1569.9315000000001</v>
      </c>
      <c r="AH247" s="2">
        <f t="shared" si="139"/>
        <v>0.4638212090163934</v>
      </c>
      <c r="AI247" s="2">
        <f>(D247-(AG247/1.151))/D247</f>
        <v>0.53416264901511157</v>
      </c>
      <c r="AJ247" s="4">
        <f t="shared" si="126"/>
        <v>2.5262726873765826E-2</v>
      </c>
      <c r="AK247" s="4">
        <f t="shared" si="127"/>
        <v>0.1075866292234318</v>
      </c>
      <c r="AL247" s="4">
        <f t="shared" si="128"/>
        <v>0.12729229092303448</v>
      </c>
    </row>
    <row r="248" spans="1:38" ht="12.75" customHeight="1" x14ac:dyDescent="0.2">
      <c r="A248" t="s">
        <v>41</v>
      </c>
      <c r="B248" s="11" t="s">
        <v>78</v>
      </c>
      <c r="D248">
        <v>2570</v>
      </c>
      <c r="E248" s="1">
        <v>38991</v>
      </c>
      <c r="F248">
        <v>1630</v>
      </c>
      <c r="G248" s="2">
        <v>0.23899999999999999</v>
      </c>
      <c r="H248" s="2">
        <f t="shared" si="131"/>
        <v>0.36575875486381321</v>
      </c>
      <c r="I248" s="2">
        <f>(D248-(F248/1.163))/D248</f>
        <v>0.45465069205830894</v>
      </c>
      <c r="J248">
        <f t="shared" si="115"/>
        <v>1435.2150000000001</v>
      </c>
      <c r="K248" s="2">
        <f t="shared" si="132"/>
        <v>0.44155058365758748</v>
      </c>
      <c r="L248" s="2">
        <f>(D248-(J248/1.163))/D248</f>
        <v>0.51981993435734097</v>
      </c>
      <c r="M248">
        <v>1545</v>
      </c>
      <c r="N248" s="2">
        <v>0.34300000000000003</v>
      </c>
      <c r="O248" s="2">
        <f t="shared" si="134"/>
        <v>0.39883268482490275</v>
      </c>
      <c r="P248" s="2">
        <f>(D248-(M248/1.158))/D248</f>
        <v>0.48085724078143582</v>
      </c>
      <c r="Q248">
        <f t="shared" si="129"/>
        <v>1280.0325</v>
      </c>
      <c r="R248" s="2">
        <f t="shared" si="135"/>
        <v>0.50193287937743192</v>
      </c>
      <c r="S248" s="2">
        <f>(D248-(Q248/1.158))/D248</f>
        <v>0.56989022398741962</v>
      </c>
      <c r="T248" s="2">
        <f t="shared" si="133"/>
        <v>-6.0382295719844437E-2</v>
      </c>
      <c r="U248">
        <v>1588</v>
      </c>
      <c r="V248" s="4">
        <v>0.27200000000000002</v>
      </c>
      <c r="W248" s="2">
        <f t="shared" si="136"/>
        <v>0.38210116731517507</v>
      </c>
      <c r="X248" s="2">
        <f>(D248-(U248/1.148))/D248</f>
        <v>0.46176059870659852</v>
      </c>
      <c r="Y248">
        <f t="shared" si="121"/>
        <v>1372.0319999999999</v>
      </c>
      <c r="Z248" s="2">
        <f t="shared" si="137"/>
        <v>0.46613540856031133</v>
      </c>
      <c r="AA248" s="2">
        <f>(D248-(Y248/1.148))/D248</f>
        <v>0.53496115728250115</v>
      </c>
      <c r="AB248" s="2">
        <f t="shared" si="123"/>
        <v>3.5797470817120591E-2</v>
      </c>
      <c r="AC248">
        <v>1620</v>
      </c>
      <c r="AD248" s="2">
        <v>0.28999999999999998</v>
      </c>
      <c r="AE248" s="2">
        <f t="shared" si="138"/>
        <v>0.36964980544747084</v>
      </c>
      <c r="AF248" s="2">
        <f>(D248-(AC248/1.147))/D248</f>
        <v>0.45043575017216286</v>
      </c>
      <c r="AG248">
        <f t="shared" si="130"/>
        <v>1385.1</v>
      </c>
      <c r="AH248" s="2">
        <f t="shared" si="139"/>
        <v>0.46105058365758761</v>
      </c>
      <c r="AI248" s="2">
        <f>(D248-(AG248/1.17))/D248</f>
        <v>0.53935947321161326</v>
      </c>
      <c r="AJ248" s="4">
        <f t="shared" si="126"/>
        <v>-3.4918113314033217E-2</v>
      </c>
      <c r="AK248" s="4">
        <f t="shared" si="127"/>
        <v>8.208190026425112E-2</v>
      </c>
      <c r="AL248" s="4">
        <f t="shared" si="128"/>
        <v>9.5245591939547292E-3</v>
      </c>
    </row>
    <row r="249" spans="1:38" ht="12.75" customHeight="1" x14ac:dyDescent="0.2">
      <c r="A249" t="s">
        <v>41</v>
      </c>
      <c r="B249" s="11" t="s">
        <v>79</v>
      </c>
      <c r="D249">
        <v>2440</v>
      </c>
      <c r="E249" s="1">
        <v>38961</v>
      </c>
      <c r="F249">
        <v>1460</v>
      </c>
      <c r="G249" s="2">
        <v>0.16200000000000001</v>
      </c>
      <c r="H249" s="2">
        <f t="shared" si="131"/>
        <v>0.40163934426229508</v>
      </c>
      <c r="I249" s="2">
        <f>(D249-(F249/1.161))/D249</f>
        <v>0.48461614492876409</v>
      </c>
      <c r="J249">
        <f t="shared" si="115"/>
        <v>1341.74</v>
      </c>
      <c r="K249" s="2">
        <f t="shared" si="132"/>
        <v>0.45010655737704919</v>
      </c>
      <c r="L249" s="2">
        <f>(D249-(J249/1.161))/D249</f>
        <v>0.52636223718953423</v>
      </c>
      <c r="M249">
        <v>1266</v>
      </c>
      <c r="N249" s="2">
        <v>0.35299999999999998</v>
      </c>
      <c r="O249" s="2">
        <f t="shared" si="134"/>
        <v>0.48114754098360657</v>
      </c>
      <c r="P249" s="2">
        <f>((D249-(J249/1.156))/D249)</f>
        <v>0.52431363094900452</v>
      </c>
      <c r="Q249">
        <f t="shared" si="129"/>
        <v>1042.5509999999999</v>
      </c>
      <c r="R249" s="2">
        <f t="shared" si="135"/>
        <v>0.57272500000000004</v>
      </c>
      <c r="S249" s="2">
        <f>(D249-(Q249/1.156))/D249</f>
        <v>0.63038494809688583</v>
      </c>
      <c r="T249" s="2">
        <f t="shared" si="133"/>
        <v>-0.12261844262295085</v>
      </c>
      <c r="U249">
        <v>1258</v>
      </c>
      <c r="V249" s="4">
        <v>0.18099999999999999</v>
      </c>
      <c r="W249" s="2">
        <f t="shared" si="136"/>
        <v>0.48442622950819675</v>
      </c>
      <c r="X249" s="2">
        <f>(D249-(U249/1.153))/D249</f>
        <v>0.55284148266105526</v>
      </c>
      <c r="Y249">
        <f t="shared" si="121"/>
        <v>1144.1510000000001</v>
      </c>
      <c r="Z249" s="2">
        <f t="shared" si="137"/>
        <v>0.53108565573770494</v>
      </c>
      <c r="AA249" s="2">
        <f>(D249-(Y249/1.153))/D249</f>
        <v>0.59330932848022977</v>
      </c>
      <c r="AB249" s="2">
        <f t="shared" si="123"/>
        <v>4.1639344262295097E-2</v>
      </c>
      <c r="AC249">
        <v>1377</v>
      </c>
      <c r="AD249" s="2">
        <v>0.24199999999999999</v>
      </c>
      <c r="AE249" s="2">
        <f t="shared" si="138"/>
        <v>0.43565573770491806</v>
      </c>
      <c r="AF249" s="2">
        <f>(D249-(AC249/1.163))/D249</f>
        <v>0.51475127919597419</v>
      </c>
      <c r="AG249">
        <f t="shared" si="130"/>
        <v>1210.383</v>
      </c>
      <c r="AH249" s="2">
        <f t="shared" si="139"/>
        <v>0.5039413934426229</v>
      </c>
      <c r="AI249" s="2">
        <f>(D249-(AG249/1.151))/D249</f>
        <v>0.56901945564085399</v>
      </c>
      <c r="AJ249" s="4">
        <f t="shared" si="126"/>
        <v>-9.7900487426774083E-2</v>
      </c>
      <c r="AK249" s="4">
        <f t="shared" si="127"/>
        <v>0.16098205267655993</v>
      </c>
      <c r="AL249" s="4">
        <f t="shared" si="128"/>
        <v>5.7887464154644089E-2</v>
      </c>
    </row>
    <row r="250" spans="1:38" ht="12.75" customHeight="1" x14ac:dyDescent="0.2">
      <c r="A250" t="s">
        <v>60</v>
      </c>
      <c r="D250" t="s">
        <v>295</v>
      </c>
      <c r="S250" s="2"/>
      <c r="T250" s="2"/>
      <c r="AB250" s="2"/>
      <c r="AD250" s="2">
        <v>0.16700000000000001</v>
      </c>
      <c r="AE250" s="2" t="s">
        <v>295</v>
      </c>
      <c r="AG250">
        <f t="shared" si="130"/>
        <v>0</v>
      </c>
      <c r="AH250" s="2" t="s">
        <v>295</v>
      </c>
      <c r="AI250" s="2" t="s">
        <v>295</v>
      </c>
      <c r="AJ250" s="4" t="s">
        <v>295</v>
      </c>
      <c r="AK250" s="4" t="s">
        <v>295</v>
      </c>
      <c r="AL250" s="4" t="s">
        <v>295</v>
      </c>
    </row>
    <row r="251" spans="1:38" ht="12.75" customHeight="1" x14ac:dyDescent="0.2">
      <c r="A251" t="s">
        <v>31</v>
      </c>
      <c r="D251">
        <v>2365</v>
      </c>
      <c r="E251" s="1">
        <v>38961</v>
      </c>
      <c r="F251">
        <v>1266</v>
      </c>
      <c r="G251" s="2">
        <v>0.251</v>
      </c>
      <c r="H251" s="2">
        <f t="shared" ref="H251:H272" si="140">(D251-F251)/D251</f>
        <v>0.46469344608879493</v>
      </c>
      <c r="I251" s="2">
        <f>(D251-(F251/1.161))/D251</f>
        <v>0.53892631015400083</v>
      </c>
      <c r="J251">
        <f t="shared" si="115"/>
        <v>1107.117</v>
      </c>
      <c r="K251" s="2">
        <f t="shared" ref="K251:K272" si="141">(D251-J251)/D251</f>
        <v>0.53187441860465123</v>
      </c>
      <c r="L251" s="2">
        <f>(D251-(J251/1.161))/D251</f>
        <v>0.59679105822967371</v>
      </c>
      <c r="M251">
        <v>1183</v>
      </c>
      <c r="N251" s="2">
        <v>0.23200000000000001</v>
      </c>
      <c r="O251" s="2">
        <f>(D251-M251)/D251</f>
        <v>0.49978858350951372</v>
      </c>
      <c r="P251" s="2">
        <f>((D251-(J251/1.156))/D251)</f>
        <v>0.5950470749175184</v>
      </c>
      <c r="Q251">
        <f t="shared" si="129"/>
        <v>1045.7719999999999</v>
      </c>
      <c r="R251" s="2">
        <f>(D251-Q251)/D251</f>
        <v>0.55781310782241023</v>
      </c>
      <c r="S251" s="2">
        <f>(D251-(Q251/1.156))/D251</f>
        <v>0.61748538738962822</v>
      </c>
      <c r="T251" s="2">
        <f>-(R251-K251)</f>
        <v>-2.5938689217758992E-2</v>
      </c>
      <c r="U251">
        <v>1196</v>
      </c>
      <c r="V251" s="4">
        <v>0.22800000000000001</v>
      </c>
      <c r="W251" s="2">
        <f t="shared" ref="W251:W282" si="142">(D251-U251)/D251</f>
        <v>0.49429175475687104</v>
      </c>
      <c r="X251" s="2">
        <f>(D251-(U251/1.153))/D251</f>
        <v>0.56139787923405982</v>
      </c>
      <c r="Y251">
        <f t="shared" si="121"/>
        <v>1059.6559999999999</v>
      </c>
      <c r="Z251" s="2">
        <f t="shared" ref="Z251:Z272" si="143">(D251-Y251)/D251</f>
        <v>0.55194249471458778</v>
      </c>
      <c r="AA251" s="2">
        <f>(D251-(Y251/1.153))/D251</f>
        <v>0.61139852100137704</v>
      </c>
      <c r="AB251" s="2">
        <f t="shared" si="123"/>
        <v>5.8706131078224422E-3</v>
      </c>
      <c r="AC251">
        <v>1138</v>
      </c>
      <c r="AD251" s="2">
        <v>0.22600000000000001</v>
      </c>
      <c r="AE251" s="2">
        <f t="shared" ref="AE251:AE272" si="144">(D251-AC251)/D251</f>
        <v>0.51881606765327692</v>
      </c>
      <c r="AF251" s="2">
        <f>(D251-(AC251/1.163))/D251</f>
        <v>0.58625629204924934</v>
      </c>
      <c r="AG251">
        <f t="shared" si="130"/>
        <v>1009.4060000000001</v>
      </c>
      <c r="AH251" s="2">
        <f t="shared" ref="AH251:AH272" si="145">(D251-AG251)/D251</f>
        <v>0.57318985200845673</v>
      </c>
      <c r="AI251" s="2">
        <f>(D251-(AG251/1.151))/D251</f>
        <v>0.62918319027667824</v>
      </c>
      <c r="AJ251" s="4">
        <f t="shared" si="126"/>
        <v>-8.8257158005883768E-2</v>
      </c>
      <c r="AK251" s="4">
        <f t="shared" si="127"/>
        <v>-3.4774310270307487E-2</v>
      </c>
      <c r="AL251" s="4">
        <f t="shared" si="128"/>
        <v>-4.7421049850140118E-2</v>
      </c>
    </row>
    <row r="252" spans="1:38" ht="12.75" customHeight="1" x14ac:dyDescent="0.2">
      <c r="A252" t="s">
        <v>31</v>
      </c>
      <c r="B252" s="11" t="s">
        <v>31</v>
      </c>
      <c r="D252">
        <v>2297</v>
      </c>
      <c r="E252" s="1">
        <v>38961</v>
      </c>
      <c r="F252">
        <v>1458</v>
      </c>
      <c r="G252" s="2">
        <v>0.249</v>
      </c>
      <c r="H252" s="2">
        <f t="shared" si="140"/>
        <v>0.36525903352198519</v>
      </c>
      <c r="I252" s="2">
        <f>(D252-(F252/1.161))/D252</f>
        <v>0.45328082129369957</v>
      </c>
      <c r="J252">
        <f t="shared" si="115"/>
        <v>1276.4789999999998</v>
      </c>
      <c r="K252" s="2">
        <f t="shared" si="141"/>
        <v>0.44428428384849811</v>
      </c>
      <c r="L252" s="2">
        <f>(D252-(J252/1.161))/D252</f>
        <v>0.52134735904263396</v>
      </c>
      <c r="M252">
        <v>1352</v>
      </c>
      <c r="N252" s="2">
        <v>0.23300000000000001</v>
      </c>
      <c r="O252" s="2">
        <f>(D252-M252)/D252</f>
        <v>0.41140618197649109</v>
      </c>
      <c r="P252" s="2">
        <f>((D252-(J252/1.156))/D252)</f>
        <v>0.51927706215267999</v>
      </c>
      <c r="Q252">
        <f t="shared" si="129"/>
        <v>1194.492</v>
      </c>
      <c r="R252" s="2">
        <f>(D252-Q252)/D252</f>
        <v>0.4799773617762299</v>
      </c>
      <c r="S252" s="2">
        <f>(D252-(Q252/1.156))/D252</f>
        <v>0.55015342714206739</v>
      </c>
      <c r="T252" s="2">
        <f>-(R252-K252)</f>
        <v>-3.5693077927731798E-2</v>
      </c>
      <c r="U252">
        <v>1382</v>
      </c>
      <c r="V252" s="4">
        <v>0.187</v>
      </c>
      <c r="W252" s="2">
        <f t="shared" si="142"/>
        <v>0.3983456682629517</v>
      </c>
      <c r="X252" s="2">
        <f>(D252-(U252/1.153))/D252</f>
        <v>0.47818358045355741</v>
      </c>
      <c r="Y252">
        <f t="shared" si="121"/>
        <v>1252.7829999999999</v>
      </c>
      <c r="Z252" s="2">
        <f t="shared" si="143"/>
        <v>0.45460034828036572</v>
      </c>
      <c r="AA252" s="2">
        <f>(D252-(Y252/1.153))/D252</f>
        <v>0.52697341568114975</v>
      </c>
      <c r="AB252" s="2">
        <f t="shared" si="123"/>
        <v>2.5377013495864187E-2</v>
      </c>
      <c r="AC252">
        <v>1317</v>
      </c>
      <c r="AD252" s="2">
        <v>0.217</v>
      </c>
      <c r="AE252" s="2">
        <f t="shared" si="144"/>
        <v>0.42664344797562037</v>
      </c>
      <c r="AF252" s="2">
        <f>(D252-(AC252/1.163))/D252</f>
        <v>0.50700210488015507</v>
      </c>
      <c r="AG252">
        <f t="shared" si="130"/>
        <v>1174.1054999999999</v>
      </c>
      <c r="AH252" s="2">
        <f t="shared" si="145"/>
        <v>0.48885263387026562</v>
      </c>
      <c r="AI252" s="2">
        <f>(D252-(AG252/1.151))/D252</f>
        <v>0.55591019450066526</v>
      </c>
      <c r="AJ252" s="4">
        <f t="shared" si="126"/>
        <v>-8.0199909281703813E-2</v>
      </c>
      <c r="AK252" s="4">
        <f t="shared" si="127"/>
        <v>-1.7067087933615326E-2</v>
      </c>
      <c r="AL252" s="4">
        <f t="shared" si="128"/>
        <v>-6.2802177232609391E-2</v>
      </c>
    </row>
    <row r="253" spans="1:38" ht="12.75" customHeight="1" x14ac:dyDescent="0.2">
      <c r="A253" t="s">
        <v>31</v>
      </c>
      <c r="B253" s="12" t="s">
        <v>212</v>
      </c>
      <c r="C253" s="3"/>
      <c r="D253">
        <v>2035</v>
      </c>
      <c r="E253" s="1">
        <v>38991</v>
      </c>
      <c r="F253">
        <v>1350</v>
      </c>
      <c r="G253" s="2">
        <v>0.215</v>
      </c>
      <c r="H253" s="2">
        <f t="shared" si="140"/>
        <v>0.33660933660933662</v>
      </c>
      <c r="I253" s="2">
        <f>(D253-(F253/1.163))/D253</f>
        <v>0.4295867038773315</v>
      </c>
      <c r="J253">
        <f t="shared" si="115"/>
        <v>1204.875</v>
      </c>
      <c r="K253" s="2">
        <f t="shared" si="141"/>
        <v>0.40792383292383294</v>
      </c>
      <c r="L253" s="2">
        <f>(D253-(J253/1.163))/D253</f>
        <v>0.49090613321051846</v>
      </c>
      <c r="M253">
        <v>1212</v>
      </c>
      <c r="N253" s="2">
        <v>0.23899999999999999</v>
      </c>
      <c r="O253" s="2">
        <f>(D253-M253)/D253</f>
        <v>0.40442260442260441</v>
      </c>
      <c r="P253" s="2">
        <f>(D253-(M253/1.158))/D253</f>
        <v>0.48568445977772401</v>
      </c>
      <c r="Q253">
        <f t="shared" si="129"/>
        <v>1067.1660000000002</v>
      </c>
      <c r="R253" s="2">
        <f>(D253-Q253)/D253</f>
        <v>0.47559410319410311</v>
      </c>
      <c r="S253" s="2">
        <f>(D253-(Q253/1.158))/D253</f>
        <v>0.54714516683428593</v>
      </c>
      <c r="T253" s="2">
        <f>-(R253-K253)</f>
        <v>-6.7670270270270172E-2</v>
      </c>
      <c r="U253">
        <v>1198</v>
      </c>
      <c r="V253" s="4">
        <v>0.23799999999999999</v>
      </c>
      <c r="W253" s="2">
        <f t="shared" si="142"/>
        <v>0.41130221130221128</v>
      </c>
      <c r="X253" s="2">
        <f>(D253-(U253/1.148))/D253</f>
        <v>0.48719704817265785</v>
      </c>
      <c r="Y253">
        <f t="shared" si="121"/>
        <v>1055.4380000000001</v>
      </c>
      <c r="Z253" s="2">
        <f t="shared" si="143"/>
        <v>0.48135724815724812</v>
      </c>
      <c r="AA253" s="2">
        <f>(D253-(Y253/1.148))/D253</f>
        <v>0.54822059944011148</v>
      </c>
      <c r="AB253" s="2">
        <f t="shared" si="123"/>
        <v>-5.763144963145006E-3</v>
      </c>
      <c r="AC253">
        <v>1165</v>
      </c>
      <c r="AD253" s="2">
        <v>0.27400000000000002</v>
      </c>
      <c r="AE253" s="2">
        <f t="shared" si="144"/>
        <v>0.4275184275184275</v>
      </c>
      <c r="AF253" s="2">
        <f>(D253-(AC253/1.147))/D253</f>
        <v>0.50088790542147121</v>
      </c>
      <c r="AG253">
        <f t="shared" si="130"/>
        <v>1005.395</v>
      </c>
      <c r="AH253" s="2">
        <f t="shared" si="145"/>
        <v>0.50594840294840293</v>
      </c>
      <c r="AI253" s="2">
        <f>(D253-(AG253/1.17))/D253</f>
        <v>0.57773367773367768</v>
      </c>
      <c r="AJ253" s="4">
        <f t="shared" si="126"/>
        <v>-0.16556074281564473</v>
      </c>
      <c r="AK253" s="4">
        <f t="shared" si="127"/>
        <v>-5.7883215919547773E-2</v>
      </c>
      <c r="AL253" s="4">
        <f t="shared" si="128"/>
        <v>-4.7414438365872787E-2</v>
      </c>
    </row>
    <row r="254" spans="1:38" ht="12.75" customHeight="1" x14ac:dyDescent="0.2">
      <c r="A254" t="s">
        <v>31</v>
      </c>
      <c r="B254" s="12" t="s">
        <v>213</v>
      </c>
      <c r="C254" s="3"/>
      <c r="D254">
        <v>1704</v>
      </c>
      <c r="E254" s="1">
        <v>38991</v>
      </c>
      <c r="F254">
        <v>1229</v>
      </c>
      <c r="G254" s="2">
        <v>0.44800000000000001</v>
      </c>
      <c r="H254" s="2">
        <f t="shared" si="140"/>
        <v>0.27875586854460094</v>
      </c>
      <c r="I254" s="2">
        <f>(D254-(F254/1.163))/D254</f>
        <v>0.37984167544677638</v>
      </c>
      <c r="J254">
        <f t="shared" si="115"/>
        <v>953.70400000000006</v>
      </c>
      <c r="K254" s="2">
        <f t="shared" si="141"/>
        <v>0.44031455399061031</v>
      </c>
      <c r="L254" s="2">
        <f>(D254-(J254/1.163))/D254</f>
        <v>0.51875714014669849</v>
      </c>
      <c r="M254">
        <v>1133</v>
      </c>
      <c r="N254" s="2">
        <v>0.375</v>
      </c>
      <c r="O254" s="2">
        <f>(D254-M254)/D254</f>
        <v>0.335093896713615</v>
      </c>
      <c r="P254" s="2">
        <f>(D254-(M254/1.158))/D254</f>
        <v>0.42581510942453799</v>
      </c>
      <c r="Q254">
        <f t="shared" si="129"/>
        <v>920.5625</v>
      </c>
      <c r="R254" s="2">
        <f>(D254-Q254)/D254</f>
        <v>0.45976379107981219</v>
      </c>
      <c r="S254" s="2">
        <f>(D254-(Q254/1.158))/D254</f>
        <v>0.53347477640743712</v>
      </c>
      <c r="T254" s="2">
        <f>-(R254-K254)</f>
        <v>-1.9449237089201876E-2</v>
      </c>
      <c r="U254">
        <v>1132</v>
      </c>
      <c r="V254" s="4">
        <v>8.6999999999999994E-2</v>
      </c>
      <c r="W254" s="2">
        <f t="shared" si="142"/>
        <v>0.33568075117370894</v>
      </c>
      <c r="X254" s="2">
        <f>(D254-(U254/1.148))/D254</f>
        <v>0.4213246961443457</v>
      </c>
      <c r="Y254">
        <f t="shared" si="121"/>
        <v>1082.758</v>
      </c>
      <c r="Z254" s="2">
        <f t="shared" si="143"/>
        <v>0.36457863849765254</v>
      </c>
      <c r="AA254" s="2">
        <f>(D254-(Y254/1.148))/D254</f>
        <v>0.44649707186206666</v>
      </c>
      <c r="AB254" s="2">
        <f t="shared" si="123"/>
        <v>9.5185152582159649E-2</v>
      </c>
      <c r="AC254">
        <v>1048</v>
      </c>
      <c r="AD254" s="2">
        <v>0.25800000000000001</v>
      </c>
      <c r="AE254" s="2">
        <f t="shared" si="144"/>
        <v>0.38497652582159625</v>
      </c>
      <c r="AF254" s="2">
        <f>(D254-(AC254/1.147))/D254</f>
        <v>0.46379819164916847</v>
      </c>
      <c r="AG254">
        <f t="shared" si="130"/>
        <v>912.80799999999999</v>
      </c>
      <c r="AH254" s="2">
        <f t="shared" si="145"/>
        <v>0.46431455399061033</v>
      </c>
      <c r="AI254" s="2">
        <f>(D254-(AG254/1.17))/D254</f>
        <v>0.54214919144496609</v>
      </c>
      <c r="AJ254" s="4">
        <f t="shared" si="126"/>
        <v>-4.2881229396122947E-2</v>
      </c>
      <c r="AK254" s="4">
        <f t="shared" si="127"/>
        <v>-8.4236540158870686E-3</v>
      </c>
      <c r="AL254" s="4">
        <f t="shared" si="128"/>
        <v>-0.15696028106003382</v>
      </c>
    </row>
    <row r="255" spans="1:38" ht="12.75" customHeight="1" x14ac:dyDescent="0.2">
      <c r="A255" t="s">
        <v>31</v>
      </c>
      <c r="B255" s="12" t="s">
        <v>214</v>
      </c>
      <c r="C255" s="3"/>
      <c r="D255">
        <v>1612</v>
      </c>
      <c r="E255" s="1">
        <v>38991</v>
      </c>
      <c r="F255">
        <v>1088</v>
      </c>
      <c r="G255" s="2">
        <v>0.23899999999999999</v>
      </c>
      <c r="H255" s="2">
        <f t="shared" si="140"/>
        <v>0.32506203473945411</v>
      </c>
      <c r="I255" s="2">
        <f>(D255-(F255/1.163))/D255</f>
        <v>0.41965781146986592</v>
      </c>
      <c r="J255">
        <f t="shared" si="115"/>
        <v>957.98400000000004</v>
      </c>
      <c r="K255" s="2">
        <f t="shared" si="141"/>
        <v>0.40571712158808931</v>
      </c>
      <c r="L255" s="2">
        <f>(D255-(J255/1.163))/D255</f>
        <v>0.48900870299921695</v>
      </c>
      <c r="M255">
        <v>1055</v>
      </c>
      <c r="N255" s="2">
        <v>0.20799999999999999</v>
      </c>
      <c r="O255" s="2">
        <f>(D255-M255)/D255</f>
        <v>0.34553349875930522</v>
      </c>
      <c r="P255" s="2">
        <f>(D255-(M255/1.158))/D255</f>
        <v>0.43483030980941723</v>
      </c>
      <c r="Q255">
        <f t="shared" si="129"/>
        <v>945.28</v>
      </c>
      <c r="R255" s="2">
        <f>(D255-Q255)/D255</f>
        <v>0.41359801488833747</v>
      </c>
      <c r="S255" s="2">
        <f>(D255-(Q255/1.158))/D255</f>
        <v>0.49360795758923787</v>
      </c>
      <c r="T255" s="2">
        <f>-(R255-K255)</f>
        <v>-7.8808933002481596E-3</v>
      </c>
      <c r="U255">
        <v>973</v>
      </c>
      <c r="V255" s="4">
        <v>0.16400000000000001</v>
      </c>
      <c r="W255" s="2">
        <f t="shared" si="142"/>
        <v>0.39640198511166252</v>
      </c>
      <c r="X255" s="2">
        <f>(D255-(U255/1.148))/D255</f>
        <v>0.47421775706590807</v>
      </c>
      <c r="Y255">
        <f t="shared" si="121"/>
        <v>893.21400000000006</v>
      </c>
      <c r="Z255" s="2">
        <f t="shared" si="143"/>
        <v>0.44589702233250617</v>
      </c>
      <c r="AA255" s="2">
        <f>(D255-(Y255/1.148))/D255</f>
        <v>0.51733190098650361</v>
      </c>
      <c r="AB255" s="2">
        <f t="shared" si="123"/>
        <v>-3.2299007444168693E-2</v>
      </c>
      <c r="AC255">
        <v>969</v>
      </c>
      <c r="AD255" s="2">
        <v>0.27400000000000002</v>
      </c>
      <c r="AE255" s="2">
        <f t="shared" si="144"/>
        <v>0.39888337468982632</v>
      </c>
      <c r="AF255" s="2">
        <f>(D255-(AC255/1.147))/D255</f>
        <v>0.47592273294666632</v>
      </c>
      <c r="AG255">
        <f t="shared" si="130"/>
        <v>836.24699999999996</v>
      </c>
      <c r="AH255" s="2">
        <f t="shared" si="145"/>
        <v>0.48123635235732015</v>
      </c>
      <c r="AI255" s="2">
        <f>(D255-(AG255/1.17))/D255</f>
        <v>0.55661226697206845</v>
      </c>
      <c r="AJ255" s="4">
        <f t="shared" si="126"/>
        <v>-0.12707623509369706</v>
      </c>
      <c r="AK255" s="4">
        <f t="shared" si="127"/>
        <v>-0.11534465978334479</v>
      </c>
      <c r="AL255" s="4">
        <f t="shared" si="128"/>
        <v>-6.3777549389060439E-2</v>
      </c>
    </row>
    <row r="256" spans="1:38" ht="12.75" customHeight="1" x14ac:dyDescent="0.2">
      <c r="A256" t="s">
        <v>31</v>
      </c>
      <c r="B256" s="12" t="s">
        <v>215</v>
      </c>
      <c r="C256" s="3"/>
      <c r="D256">
        <v>2187</v>
      </c>
      <c r="E256" s="1">
        <v>38991</v>
      </c>
      <c r="F256">
        <v>1140</v>
      </c>
      <c r="G256" s="2">
        <v>0.23899999999999999</v>
      </c>
      <c r="H256" s="2">
        <f t="shared" si="140"/>
        <v>0.47873799725651578</v>
      </c>
      <c r="I256" s="2">
        <f>(D256-(F256/1.163))/D256</f>
        <v>0.55179535447679773</v>
      </c>
      <c r="J256">
        <f t="shared" si="115"/>
        <v>1003.7700000000001</v>
      </c>
      <c r="K256" s="2">
        <f t="shared" si="141"/>
        <v>0.54102880658436214</v>
      </c>
      <c r="L256" s="2">
        <f>(D256-(J256/1.163))/D256</f>
        <v>0.60535580961682045</v>
      </c>
      <c r="S256" s="2"/>
      <c r="T256" s="2"/>
      <c r="W256" s="2">
        <f t="shared" si="142"/>
        <v>1</v>
      </c>
      <c r="X256" s="2">
        <f>(D256-(U256/1.148))/D256</f>
        <v>1</v>
      </c>
      <c r="Y256">
        <f t="shared" si="121"/>
        <v>0</v>
      </c>
      <c r="Z256" s="2">
        <f t="shared" si="143"/>
        <v>1</v>
      </c>
      <c r="AA256" s="2">
        <f>(D256-(Y256/1.148))/D256</f>
        <v>1</v>
      </c>
      <c r="AB256" s="2">
        <f t="shared" si="123"/>
        <v>-1</v>
      </c>
      <c r="AE256" s="2">
        <f t="shared" si="144"/>
        <v>1</v>
      </c>
      <c r="AF256" s="2">
        <f>(D256-(AC256/1.147))/D256</f>
        <v>1</v>
      </c>
      <c r="AG256">
        <f t="shared" si="130"/>
        <v>0</v>
      </c>
      <c r="AH256" s="2" t="s">
        <v>295</v>
      </c>
      <c r="AI256" s="4" t="s">
        <v>295</v>
      </c>
      <c r="AJ256" s="4" t="s">
        <v>295</v>
      </c>
      <c r="AK256" s="4" t="s">
        <v>295</v>
      </c>
      <c r="AL256" s="4" t="s">
        <v>295</v>
      </c>
    </row>
    <row r="257" spans="1:38" ht="12.75" customHeight="1" x14ac:dyDescent="0.2">
      <c r="A257" t="s">
        <v>31</v>
      </c>
      <c r="B257" s="12" t="s">
        <v>216</v>
      </c>
      <c r="C257" s="3"/>
      <c r="D257">
        <v>1979</v>
      </c>
      <c r="E257" s="1">
        <v>38991</v>
      </c>
      <c r="F257">
        <v>1147</v>
      </c>
      <c r="G257" s="2">
        <v>4.0000000000000001E-3</v>
      </c>
      <c r="H257" s="2">
        <f t="shared" si="140"/>
        <v>0.42041435068216271</v>
      </c>
      <c r="I257" s="2">
        <f>(D257-(F257/1.163))/D257</f>
        <v>0.5016460452985062</v>
      </c>
      <c r="J257">
        <f t="shared" ref="J257:J320" si="146">F257*(1-(G257/2))</f>
        <v>1144.7059999999999</v>
      </c>
      <c r="K257" s="2">
        <f t="shared" si="141"/>
        <v>0.42157352198079845</v>
      </c>
      <c r="L257" s="2">
        <f>(D257-(J257/1.163))/D257</f>
        <v>0.5026427532079093</v>
      </c>
      <c r="M257">
        <v>1044</v>
      </c>
      <c r="N257" s="2">
        <v>0.26600000000000001</v>
      </c>
      <c r="O257" s="2">
        <f t="shared" ref="O257:O272" si="147">(D257-M257)/D257</f>
        <v>0.47246083880747852</v>
      </c>
      <c r="P257" s="2">
        <f>(D257-(M257/1.158))/D257</f>
        <v>0.54443941175084498</v>
      </c>
      <c r="Q257">
        <f t="shared" si="129"/>
        <v>905.14800000000002</v>
      </c>
      <c r="R257" s="2">
        <f t="shared" ref="R257:R272" si="148">(D257-Q257)/D257</f>
        <v>0.54262354724608386</v>
      </c>
      <c r="S257" s="2">
        <f>(D257-(Q257/1.158))/D257</f>
        <v>0.6050289699879825</v>
      </c>
      <c r="T257" s="2">
        <f t="shared" ref="T257:T272" si="149">-(R257-K257)</f>
        <v>-0.12105002526528541</v>
      </c>
      <c r="U257">
        <v>1024</v>
      </c>
      <c r="V257" s="4">
        <v>0.32</v>
      </c>
      <c r="W257" s="2">
        <f t="shared" si="142"/>
        <v>0.48256695300656899</v>
      </c>
      <c r="X257" s="2">
        <f>(D257-(U257/1.148))/D257</f>
        <v>0.54927434930885799</v>
      </c>
      <c r="Y257">
        <f t="shared" ref="Y257:Y320" si="150">U257*(1-(V257/2))</f>
        <v>860.16</v>
      </c>
      <c r="Z257" s="2">
        <f t="shared" si="143"/>
        <v>0.56535624052551803</v>
      </c>
      <c r="AA257" s="2">
        <f>(D257-(Y257/1.148))/D257</f>
        <v>0.62139045341944077</v>
      </c>
      <c r="AB257" s="2">
        <f t="shared" ref="AB257:AB320" si="151">-(Z257-R257)</f>
        <v>-2.2732693279434169E-2</v>
      </c>
      <c r="AC257">
        <v>998</v>
      </c>
      <c r="AD257" s="2">
        <v>0.13600000000000001</v>
      </c>
      <c r="AE257" s="2">
        <f t="shared" si="144"/>
        <v>0.49570490146538654</v>
      </c>
      <c r="AF257" s="2">
        <f>(D257-(AC257/1.147))/D257</f>
        <v>0.56033557233250797</v>
      </c>
      <c r="AG257">
        <f t="shared" si="130"/>
        <v>930.13599999999997</v>
      </c>
      <c r="AH257" s="2">
        <f t="shared" si="145"/>
        <v>0.52999696816574027</v>
      </c>
      <c r="AI257" s="2">
        <f>(D257-(AG257/1.17))/D257</f>
        <v>0.5982880069792651</v>
      </c>
      <c r="AJ257" s="4">
        <f t="shared" si="126"/>
        <v>-0.18744551002615509</v>
      </c>
      <c r="AK257" s="4">
        <f t="shared" si="127"/>
        <v>2.7606535063879018E-2</v>
      </c>
      <c r="AL257" s="4">
        <f t="shared" si="128"/>
        <v>8.1352306547619282E-2</v>
      </c>
    </row>
    <row r="258" spans="1:38" ht="12.75" customHeight="1" x14ac:dyDescent="0.2">
      <c r="A258" t="s">
        <v>32</v>
      </c>
      <c r="D258">
        <v>3180</v>
      </c>
      <c r="E258" s="1">
        <v>38961</v>
      </c>
      <c r="F258">
        <v>1899</v>
      </c>
      <c r="G258" s="2">
        <v>0.24199999999999999</v>
      </c>
      <c r="H258" s="2">
        <f t="shared" si="140"/>
        <v>0.4028301886792453</v>
      </c>
      <c r="I258" s="2">
        <f>(D258-(F258/1.161))/D258</f>
        <v>0.48564185071425092</v>
      </c>
      <c r="J258">
        <f t="shared" si="146"/>
        <v>1669.221</v>
      </c>
      <c r="K258" s="2">
        <f t="shared" si="141"/>
        <v>0.47508773584905661</v>
      </c>
      <c r="L258" s="2">
        <f>(D258-(J258/1.161))/D258</f>
        <v>0.54787918677782654</v>
      </c>
      <c r="M258">
        <v>1663</v>
      </c>
      <c r="N258" s="2">
        <v>0.21199999999999999</v>
      </c>
      <c r="O258" s="2">
        <f t="shared" si="147"/>
        <v>0.47704402515723271</v>
      </c>
      <c r="P258" s="2">
        <f>((D258-(J258/1.156))/D258)</f>
        <v>0.54592364692824957</v>
      </c>
      <c r="Q258">
        <f t="shared" si="129"/>
        <v>1486.722</v>
      </c>
      <c r="R258" s="2">
        <f t="shared" si="148"/>
        <v>0.5324773584905661</v>
      </c>
      <c r="S258" s="2">
        <f>(D258-(Q258/1.156))/D258</f>
        <v>0.59556864921329244</v>
      </c>
      <c r="T258" s="2">
        <f t="shared" si="149"/>
        <v>-5.7389622641509486E-2</v>
      </c>
      <c r="U258">
        <v>1655</v>
      </c>
      <c r="V258" s="4">
        <v>0.191</v>
      </c>
      <c r="W258" s="2">
        <f t="shared" si="142"/>
        <v>0.47955974842767296</v>
      </c>
      <c r="X258" s="2">
        <f>(D258-(U258/1.153))/D258</f>
        <v>0.54862077053570946</v>
      </c>
      <c r="Y258">
        <f t="shared" si="150"/>
        <v>1496.9475</v>
      </c>
      <c r="Z258" s="2">
        <f t="shared" si="143"/>
        <v>0.52926179245283023</v>
      </c>
      <c r="AA258" s="2">
        <f>(D258-(Y258/1.153))/D258</f>
        <v>0.59172748694954924</v>
      </c>
      <c r="AB258" s="2">
        <f t="shared" si="151"/>
        <v>3.215566037735873E-3</v>
      </c>
      <c r="AC258">
        <v>1596</v>
      </c>
      <c r="AD258" s="2">
        <v>0.246</v>
      </c>
      <c r="AE258" s="2">
        <f t="shared" si="144"/>
        <v>0.49811320754716981</v>
      </c>
      <c r="AF258" s="2">
        <f>(D258-(AC258/1.163))/D258</f>
        <v>0.56845503658398089</v>
      </c>
      <c r="AG258">
        <f t="shared" si="130"/>
        <v>1399.692</v>
      </c>
      <c r="AH258" s="2">
        <f t="shared" si="145"/>
        <v>0.55984528301886793</v>
      </c>
      <c r="AI258" s="2">
        <f>(D258-(AG258/1.151))/D258</f>
        <v>0.61758929888694003</v>
      </c>
      <c r="AJ258" s="4">
        <f t="shared" si="126"/>
        <v>-0.16146993118346822</v>
      </c>
      <c r="AK258" s="4">
        <f t="shared" si="127"/>
        <v>-5.8538179969086251E-2</v>
      </c>
      <c r="AL258" s="4">
        <f t="shared" si="128"/>
        <v>-6.4969212347126354E-2</v>
      </c>
    </row>
    <row r="259" spans="1:38" ht="12.75" customHeight="1" x14ac:dyDescent="0.2">
      <c r="A259" t="s">
        <v>32</v>
      </c>
      <c r="B259" s="11" t="s">
        <v>44</v>
      </c>
      <c r="D259">
        <v>3417</v>
      </c>
      <c r="E259" s="1">
        <v>38961</v>
      </c>
      <c r="F259">
        <v>2210</v>
      </c>
      <c r="G259" s="2">
        <v>0.248</v>
      </c>
      <c r="H259" s="2">
        <f t="shared" si="140"/>
        <v>0.35323383084577115</v>
      </c>
      <c r="I259" s="2">
        <f>(D259-(F259/1.161))/D259</f>
        <v>0.44292319624958754</v>
      </c>
      <c r="J259">
        <f t="shared" si="146"/>
        <v>1935.96</v>
      </c>
      <c r="K259" s="2">
        <f t="shared" si="141"/>
        <v>0.43343283582089553</v>
      </c>
      <c r="L259" s="2">
        <f>(D259-(J259/1.161))/D259</f>
        <v>0.51200071991463869</v>
      </c>
      <c r="M259">
        <v>1991</v>
      </c>
      <c r="N259" s="2">
        <v>0.21099999999999999</v>
      </c>
      <c r="O259" s="2">
        <f t="shared" si="147"/>
        <v>0.41732513901082824</v>
      </c>
      <c r="P259" s="2">
        <f>((D259-(J259/1.156))/D259)</f>
        <v>0.50988999638485766</v>
      </c>
      <c r="Q259">
        <f t="shared" si="129"/>
        <v>1780.9494999999999</v>
      </c>
      <c r="R259" s="2">
        <f t="shared" si="148"/>
        <v>0.47879733684518583</v>
      </c>
      <c r="S259" s="2">
        <f>(D259-(Q259/1.156))/D259</f>
        <v>0.54913264432974551</v>
      </c>
      <c r="T259" s="2">
        <f t="shared" si="149"/>
        <v>-4.5364501024290294E-2</v>
      </c>
      <c r="U259">
        <v>1991</v>
      </c>
      <c r="V259" s="4">
        <v>0.20499999999999999</v>
      </c>
      <c r="W259" s="2">
        <f t="shared" si="142"/>
        <v>0.41732513901082824</v>
      </c>
      <c r="X259" s="2">
        <f>(D259-(U259/1.153))/D259</f>
        <v>0.49464452646212331</v>
      </c>
      <c r="Y259">
        <f t="shared" si="150"/>
        <v>1786.9224999999999</v>
      </c>
      <c r="Z259" s="2">
        <f t="shared" si="143"/>
        <v>0.47704931226221836</v>
      </c>
      <c r="AA259" s="2">
        <f>(D259-(Y259/1.153))/D259</f>
        <v>0.54644346249975573</v>
      </c>
      <c r="AB259" s="2">
        <f t="shared" si="151"/>
        <v>1.7480245829674668E-3</v>
      </c>
      <c r="AC259">
        <v>1999</v>
      </c>
      <c r="AD259" s="2">
        <v>0.189</v>
      </c>
      <c r="AE259" s="2">
        <f t="shared" si="144"/>
        <v>0.41498390400936491</v>
      </c>
      <c r="AF259" s="2">
        <f>(D259-(AC259/1.163))/D259</f>
        <v>0.49697670164175839</v>
      </c>
      <c r="AG259">
        <f t="shared" si="130"/>
        <v>1810.0944999999999</v>
      </c>
      <c r="AH259" s="2">
        <f t="shared" si="145"/>
        <v>0.47026792508047999</v>
      </c>
      <c r="AI259" s="2">
        <f>(D259-(AG259/1.151))/D259</f>
        <v>0.53976361866245004</v>
      </c>
      <c r="AJ259" s="4">
        <f t="shared" ref="AJ259:AJ322" si="152">-((1-K259)-(1-AH259))/(1-K259)</f>
        <v>-6.5014514762701744E-2</v>
      </c>
      <c r="AK259" s="4">
        <f t="shared" ref="AK259:AK322" si="153">-((1-R259)-(1-AH259))/(1-R259)</f>
        <v>1.6364866044769968E-2</v>
      </c>
      <c r="AL259" s="4">
        <f t="shared" ref="AL259:AL322" si="154">-((1-Z259)-(1-AH259))/(1-Z259)</f>
        <v>1.296754615826933E-2</v>
      </c>
    </row>
    <row r="260" spans="1:38" ht="12.75" customHeight="1" x14ac:dyDescent="0.2">
      <c r="A260" t="s">
        <v>27</v>
      </c>
      <c r="D260">
        <v>1859</v>
      </c>
      <c r="E260" s="1">
        <v>39052</v>
      </c>
      <c r="F260">
        <v>1490</v>
      </c>
      <c r="G260" s="2">
        <v>0.247</v>
      </c>
      <c r="H260" s="2">
        <f t="shared" si="140"/>
        <v>0.19849381387842926</v>
      </c>
      <c r="I260" s="2">
        <f>(D260-(F260/1.156))/D260</f>
        <v>0.30665554833774145</v>
      </c>
      <c r="J260">
        <f t="shared" si="146"/>
        <v>1305.9850000000001</v>
      </c>
      <c r="K260" s="2">
        <f t="shared" si="141"/>
        <v>0.29747982786444316</v>
      </c>
      <c r="L260" s="2">
        <f>(D260-(J260/1.156))/D260</f>
        <v>0.39228358811803044</v>
      </c>
      <c r="M260">
        <v>1461</v>
      </c>
      <c r="N260" s="2">
        <v>0.24399999999999999</v>
      </c>
      <c r="O260" s="2">
        <f t="shared" si="147"/>
        <v>0.21409359870898331</v>
      </c>
      <c r="P260" s="2">
        <f>(D260-(M260/1.15))/D260</f>
        <v>0.31660312931215934</v>
      </c>
      <c r="Q260">
        <f t="shared" si="129"/>
        <v>1282.758</v>
      </c>
      <c r="R260" s="2">
        <f t="shared" si="148"/>
        <v>0.30997417966648733</v>
      </c>
      <c r="S260" s="2">
        <f>(D260-(Q260/1.15))/D260</f>
        <v>0.39997754753607595</v>
      </c>
      <c r="T260" s="2">
        <f t="shared" si="149"/>
        <v>-1.2494351802044168E-2</v>
      </c>
      <c r="U260">
        <v>1446</v>
      </c>
      <c r="V260" s="4">
        <v>0.14899999999999999</v>
      </c>
      <c r="W260" s="2">
        <f t="shared" si="142"/>
        <v>0.22216245293168371</v>
      </c>
      <c r="X260" s="2">
        <f>(D260-(U260/1.142))/D260</f>
        <v>0.31888130729569492</v>
      </c>
      <c r="Y260">
        <f t="shared" si="150"/>
        <v>1338.2729999999999</v>
      </c>
      <c r="Z260" s="2">
        <f t="shared" si="143"/>
        <v>0.28011135018827332</v>
      </c>
      <c r="AA260" s="2">
        <f>(D260-(Y260/1.142))/D260</f>
        <v>0.36962464990216576</v>
      </c>
      <c r="AB260" s="2">
        <f t="shared" si="151"/>
        <v>2.9862829478214004E-2</v>
      </c>
      <c r="AC260">
        <v>1409</v>
      </c>
      <c r="AD260" s="2">
        <v>0.246</v>
      </c>
      <c r="AE260" s="2">
        <f t="shared" si="144"/>
        <v>0.24206562668101131</v>
      </c>
      <c r="AF260" s="2">
        <f>((D260-(AC260/1.141))/D260)</f>
        <v>0.33572798131552256</v>
      </c>
      <c r="AG260">
        <f t="shared" si="130"/>
        <v>1235.693</v>
      </c>
      <c r="AH260" s="2">
        <f t="shared" si="145"/>
        <v>0.33529155459924692</v>
      </c>
      <c r="AI260" s="2">
        <f>(D260-(AG260/1.141))/D260</f>
        <v>0.41743343961371326</v>
      </c>
      <c r="AJ260" s="4">
        <f t="shared" si="152"/>
        <v>-5.3822976527295709E-2</v>
      </c>
      <c r="AK260" s="4">
        <f t="shared" si="153"/>
        <v>-3.6690474742702976E-2</v>
      </c>
      <c r="AL260" s="4">
        <f t="shared" si="154"/>
        <v>-7.6651027107324229E-2</v>
      </c>
    </row>
    <row r="261" spans="1:38" ht="12.75" customHeight="1" x14ac:dyDescent="0.2">
      <c r="A261" t="s">
        <v>27</v>
      </c>
      <c r="B261" s="11" t="s">
        <v>27</v>
      </c>
      <c r="D261">
        <v>1965</v>
      </c>
      <c r="E261" s="1">
        <v>39052</v>
      </c>
      <c r="F261">
        <v>1654</v>
      </c>
      <c r="G261" s="2">
        <v>0.251</v>
      </c>
      <c r="H261" s="2">
        <f t="shared" si="140"/>
        <v>0.15826972010178117</v>
      </c>
      <c r="I261" s="2">
        <f>(D261-(F261/1.156))/D261</f>
        <v>0.27185961946520865</v>
      </c>
      <c r="J261">
        <f t="shared" si="146"/>
        <v>1446.423</v>
      </c>
      <c r="K261" s="2">
        <f t="shared" si="141"/>
        <v>0.26390687022900761</v>
      </c>
      <c r="L261" s="2">
        <f>(D261-(J261/1.156))/D261</f>
        <v>0.36324123722232493</v>
      </c>
      <c r="M261">
        <v>1568</v>
      </c>
      <c r="N261" s="2">
        <v>0.27</v>
      </c>
      <c r="O261" s="2">
        <f t="shared" si="147"/>
        <v>0.20203562340966921</v>
      </c>
      <c r="P261" s="2">
        <f>(D261-(M261/1.15))/D261</f>
        <v>0.30611793339971233</v>
      </c>
      <c r="Q261">
        <f t="shared" si="129"/>
        <v>1356.32</v>
      </c>
      <c r="R261" s="2">
        <f t="shared" si="148"/>
        <v>0.30976081424936391</v>
      </c>
      <c r="S261" s="2">
        <f>(D261-(Q261/1.15))/D261</f>
        <v>0.39979201239075118</v>
      </c>
      <c r="T261" s="2">
        <f t="shared" si="149"/>
        <v>-4.5853944020356308E-2</v>
      </c>
      <c r="U261">
        <v>1555</v>
      </c>
      <c r="V261" s="4">
        <v>0.14199999999999999</v>
      </c>
      <c r="W261" s="2">
        <f t="shared" si="142"/>
        <v>0.20865139949109415</v>
      </c>
      <c r="X261" s="2">
        <f>(D261-(U261/1.142))/D261</f>
        <v>0.30705026225139581</v>
      </c>
      <c r="Y261">
        <f t="shared" si="150"/>
        <v>1444.595</v>
      </c>
      <c r="Z261" s="2">
        <f t="shared" si="143"/>
        <v>0.26483715012722647</v>
      </c>
      <c r="AA261" s="2">
        <f>(D261-(Y261/1.142))/D261</f>
        <v>0.35624969363154674</v>
      </c>
      <c r="AB261" s="2">
        <f t="shared" si="151"/>
        <v>4.4923664122137441E-2</v>
      </c>
      <c r="AC261">
        <v>1499</v>
      </c>
      <c r="AD261" s="2">
        <v>0.246</v>
      </c>
      <c r="AE261" s="2">
        <f t="shared" si="144"/>
        <v>0.23715012722646311</v>
      </c>
      <c r="AF261" s="2">
        <f>((D261-(AC261/1.141))/D261)</f>
        <v>0.33141991869102816</v>
      </c>
      <c r="AG261">
        <f t="shared" si="130"/>
        <v>1314.623</v>
      </c>
      <c r="AH261" s="2">
        <f t="shared" si="145"/>
        <v>0.33098066157760814</v>
      </c>
      <c r="AI261" s="2">
        <f>(D261-(AG261/1.141))/D261</f>
        <v>0.41365526869203167</v>
      </c>
      <c r="AJ261" s="4">
        <f t="shared" si="152"/>
        <v>-9.112133864021793E-2</v>
      </c>
      <c r="AK261" s="4">
        <f t="shared" si="153"/>
        <v>-3.0742745074908345E-2</v>
      </c>
      <c r="AL261" s="4">
        <f t="shared" si="154"/>
        <v>-8.9971237613310273E-2</v>
      </c>
    </row>
    <row r="262" spans="1:38" ht="12.75" customHeight="1" x14ac:dyDescent="0.2">
      <c r="A262" t="s">
        <v>11</v>
      </c>
      <c r="D262">
        <v>1917</v>
      </c>
      <c r="E262" s="1">
        <v>38991</v>
      </c>
      <c r="F262">
        <v>1552</v>
      </c>
      <c r="G262" s="2">
        <v>0.311</v>
      </c>
      <c r="H262" s="2">
        <f t="shared" si="140"/>
        <v>0.1904016692749087</v>
      </c>
      <c r="I262" s="2">
        <f>(D262-(F262/1.163))/D262</f>
        <v>0.30387073884342963</v>
      </c>
      <c r="J262">
        <f t="shared" si="146"/>
        <v>1310.664</v>
      </c>
      <c r="K262" s="2">
        <f t="shared" si="141"/>
        <v>0.31629420970266042</v>
      </c>
      <c r="L262" s="2">
        <f>(D262-(J262/1.163))/D262</f>
        <v>0.41211883895327639</v>
      </c>
      <c r="M262">
        <v>1445</v>
      </c>
      <c r="N262" s="2">
        <v>0.27800000000000002</v>
      </c>
      <c r="O262" s="2">
        <f t="shared" si="147"/>
        <v>0.24621804903495045</v>
      </c>
      <c r="P262" s="2">
        <f>(D262-(M262/1.158))/D262</f>
        <v>0.34906567274175337</v>
      </c>
      <c r="Q262">
        <f t="shared" si="129"/>
        <v>1244.145</v>
      </c>
      <c r="R262" s="2">
        <f t="shared" si="148"/>
        <v>0.35099374021909235</v>
      </c>
      <c r="S262" s="2">
        <f>(D262-(Q262/1.158))/D262</f>
        <v>0.43954554423064962</v>
      </c>
      <c r="T262" s="2">
        <f t="shared" si="149"/>
        <v>-3.4699530516431931E-2</v>
      </c>
      <c r="U262">
        <v>1454</v>
      </c>
      <c r="V262" s="4">
        <v>0.224</v>
      </c>
      <c r="W262" s="2">
        <f t="shared" si="142"/>
        <v>0.24152321335419927</v>
      </c>
      <c r="X262" s="2">
        <f>(D262-(U262/1.148))/D262</f>
        <v>0.33930593497752548</v>
      </c>
      <c r="Y262">
        <f t="shared" si="150"/>
        <v>1291.152</v>
      </c>
      <c r="Z262" s="2">
        <f t="shared" si="143"/>
        <v>0.3264726134585289</v>
      </c>
      <c r="AA262" s="2">
        <f>(D262-(Y262/1.148))/D262</f>
        <v>0.41330367026004255</v>
      </c>
      <c r="AB262" s="2">
        <f t="shared" si="151"/>
        <v>2.452112676056345E-2</v>
      </c>
      <c r="AC262">
        <v>1393</v>
      </c>
      <c r="AD262" s="2">
        <v>0.19900000000000001</v>
      </c>
      <c r="AE262" s="2">
        <f t="shared" si="144"/>
        <v>0.2733437663015128</v>
      </c>
      <c r="AF262" s="2">
        <f>(D262-(AC262/1.147))/D262</f>
        <v>0.36647233330559098</v>
      </c>
      <c r="AG262">
        <f t="shared" si="130"/>
        <v>1254.3965000000001</v>
      </c>
      <c r="AH262" s="2">
        <f t="shared" si="145"/>
        <v>0.34564606155451222</v>
      </c>
      <c r="AI262" s="2">
        <f>(D262-(AG262/1.17))/D262</f>
        <v>0.44072312953377113</v>
      </c>
      <c r="AJ262" s="4">
        <f t="shared" si="152"/>
        <v>-4.2930529868829843E-2</v>
      </c>
      <c r="AK262" s="4">
        <f t="shared" si="153"/>
        <v>8.2397952007201847E-3</v>
      </c>
      <c r="AL262" s="4">
        <f t="shared" si="154"/>
        <v>-2.8467213774985449E-2</v>
      </c>
    </row>
    <row r="263" spans="1:38" ht="12.75" customHeight="1" x14ac:dyDescent="0.2">
      <c r="A263" t="s">
        <v>11</v>
      </c>
      <c r="B263" s="11" t="s">
        <v>11</v>
      </c>
      <c r="D263">
        <v>2050</v>
      </c>
      <c r="E263" s="1">
        <v>38991</v>
      </c>
      <c r="F263">
        <v>1676</v>
      </c>
      <c r="G263" s="2">
        <v>0.31</v>
      </c>
      <c r="H263" s="2">
        <f t="shared" si="140"/>
        <v>0.1824390243902439</v>
      </c>
      <c r="I263" s="2">
        <f>(D263-(F263/1.163))/D263</f>
        <v>0.29702409663821494</v>
      </c>
      <c r="J263">
        <f t="shared" si="146"/>
        <v>1416.22</v>
      </c>
      <c r="K263" s="2">
        <f t="shared" si="141"/>
        <v>0.30916097560975608</v>
      </c>
      <c r="L263" s="2">
        <f>(D263-(J263/1.163))/D263</f>
        <v>0.40598536165929155</v>
      </c>
      <c r="M263">
        <v>1540</v>
      </c>
      <c r="N263" s="2">
        <v>0.21</v>
      </c>
      <c r="O263" s="2">
        <f t="shared" si="147"/>
        <v>0.24878048780487805</v>
      </c>
      <c r="P263" s="2">
        <f>(D263-(M263/1.158))/D263</f>
        <v>0.35127848687813296</v>
      </c>
      <c r="Q263">
        <f t="shared" si="129"/>
        <v>1378.3</v>
      </c>
      <c r="R263" s="2">
        <f t="shared" si="148"/>
        <v>0.32765853658536587</v>
      </c>
      <c r="S263" s="2">
        <f>(D263-(Q263/1.158))/D263</f>
        <v>0.41939424575592898</v>
      </c>
      <c r="T263" s="2">
        <f t="shared" si="149"/>
        <v>-1.8497560975609784E-2</v>
      </c>
      <c r="U263">
        <v>1562</v>
      </c>
      <c r="V263" s="4">
        <v>0.247</v>
      </c>
      <c r="W263" s="2">
        <f t="shared" si="142"/>
        <v>0.23804878048780487</v>
      </c>
      <c r="X263" s="2">
        <f>(D263-(U263/1.148))/D263</f>
        <v>0.33627942551202511</v>
      </c>
      <c r="Y263">
        <f t="shared" si="150"/>
        <v>1369.0930000000001</v>
      </c>
      <c r="Z263" s="2">
        <f t="shared" si="143"/>
        <v>0.33214975609756092</v>
      </c>
      <c r="AA263" s="2">
        <f>(D263-(Y263/1.148))/D263</f>
        <v>0.41824891646129003</v>
      </c>
      <c r="AB263" s="2">
        <f t="shared" si="151"/>
        <v>-4.4912195121950549E-3</v>
      </c>
      <c r="AC263">
        <v>1466</v>
      </c>
      <c r="AD263" s="2">
        <v>0.20499999999999999</v>
      </c>
      <c r="AE263" s="2">
        <f t="shared" si="144"/>
        <v>0.28487804878048778</v>
      </c>
      <c r="AF263" s="2">
        <f>(D263-(AC263/1.147))/D263</f>
        <v>0.37652837731515942</v>
      </c>
      <c r="AG263">
        <f t="shared" si="130"/>
        <v>1315.7349999999999</v>
      </c>
      <c r="AH263" s="2">
        <f t="shared" si="145"/>
        <v>0.35817804878048787</v>
      </c>
      <c r="AI263" s="2">
        <f>(D263-(AG263/1.17))/D263</f>
        <v>0.45143422972691266</v>
      </c>
      <c r="AJ263" s="4">
        <f t="shared" si="152"/>
        <v>-7.0952959285986744E-2</v>
      </c>
      <c r="AK263" s="4">
        <f t="shared" si="153"/>
        <v>-4.5392875281143434E-2</v>
      </c>
      <c r="AL263" s="4">
        <f t="shared" si="154"/>
        <v>-3.8973247252013003E-2</v>
      </c>
    </row>
    <row r="264" spans="1:38" ht="12.75" customHeight="1" x14ac:dyDescent="0.2">
      <c r="A264" t="s">
        <v>28</v>
      </c>
      <c r="D264">
        <v>2692</v>
      </c>
      <c r="E264" s="1">
        <v>38961</v>
      </c>
      <c r="F264">
        <v>1680</v>
      </c>
      <c r="G264" s="2">
        <v>0.22500000000000001</v>
      </c>
      <c r="H264" s="2">
        <f t="shared" si="140"/>
        <v>0.37592867756315007</v>
      </c>
      <c r="I264" s="2">
        <f>(D264-(F264/1.161))/D264</f>
        <v>0.46247086784078389</v>
      </c>
      <c r="J264">
        <f t="shared" si="146"/>
        <v>1491</v>
      </c>
      <c r="K264" s="2">
        <f t="shared" si="141"/>
        <v>0.44613670133729572</v>
      </c>
      <c r="L264" s="2">
        <f>(D264-(J264/1.161))/D264</f>
        <v>0.52294289520869575</v>
      </c>
      <c r="M264">
        <v>1659</v>
      </c>
      <c r="N264" s="2">
        <v>0.28699999999999998</v>
      </c>
      <c r="O264" s="2">
        <f t="shared" si="147"/>
        <v>0.38372956909361072</v>
      </c>
      <c r="P264" s="2">
        <f>((D264-(J264/1.156))/D264)</f>
        <v>0.52087949942672629</v>
      </c>
      <c r="Q264">
        <f t="shared" si="129"/>
        <v>1420.9335000000001</v>
      </c>
      <c r="R264" s="2">
        <f t="shared" si="148"/>
        <v>0.47216437592867755</v>
      </c>
      <c r="S264" s="2">
        <f>(D264-(Q264/1.156))/D264</f>
        <v>0.54339478886563797</v>
      </c>
      <c r="T264" s="2">
        <f t="shared" si="149"/>
        <v>-2.6027674591381833E-2</v>
      </c>
      <c r="U264">
        <v>1632</v>
      </c>
      <c r="V264" s="4">
        <v>0.183</v>
      </c>
      <c r="W264" s="2">
        <f t="shared" si="142"/>
        <v>0.39375928677563149</v>
      </c>
      <c r="X264" s="2">
        <f>(D264-(U264/1.153))/D264</f>
        <v>0.47420579945848351</v>
      </c>
      <c r="Y264">
        <f t="shared" si="150"/>
        <v>1482.672</v>
      </c>
      <c r="Z264" s="2">
        <f t="shared" si="143"/>
        <v>0.44923031203566122</v>
      </c>
      <c r="AA264" s="2">
        <f>(D264-(Y264/1.153))/D264</f>
        <v>0.52231596880803233</v>
      </c>
      <c r="AB264" s="2">
        <f t="shared" si="151"/>
        <v>2.2934063893016332E-2</v>
      </c>
      <c r="AC264">
        <v>1664</v>
      </c>
      <c r="AD264" s="2">
        <v>0.22700000000000001</v>
      </c>
      <c r="AE264" s="2">
        <f t="shared" si="144"/>
        <v>0.38187221396731053</v>
      </c>
      <c r="AF264" s="2">
        <f>(D264-(AC264/1.163))/D264</f>
        <v>0.46850577297275198</v>
      </c>
      <c r="AG264">
        <f t="shared" si="130"/>
        <v>1475.136</v>
      </c>
      <c r="AH264" s="2">
        <f t="shared" si="145"/>
        <v>0.45202971768202083</v>
      </c>
      <c r="AI264" s="2">
        <f>(D264-(AG264/1.151))/D264</f>
        <v>0.52391808660470962</v>
      </c>
      <c r="AJ264" s="4">
        <f t="shared" si="152"/>
        <v>-1.0639839034205329E-2</v>
      </c>
      <c r="AK264" s="4">
        <f t="shared" si="153"/>
        <v>3.8145697881005615E-2</v>
      </c>
      <c r="AL264" s="4">
        <f t="shared" si="154"/>
        <v>-5.0827155298002989E-3</v>
      </c>
    </row>
    <row r="265" spans="1:38" ht="12.75" customHeight="1" x14ac:dyDescent="0.2">
      <c r="A265" t="s">
        <v>28</v>
      </c>
      <c r="B265" s="11" t="s">
        <v>48</v>
      </c>
      <c r="D265">
        <v>2837</v>
      </c>
      <c r="E265" s="1">
        <v>38961</v>
      </c>
      <c r="F265">
        <v>1899</v>
      </c>
      <c r="G265" s="2">
        <v>0.192</v>
      </c>
      <c r="H265" s="2">
        <f t="shared" si="140"/>
        <v>0.33063094818470212</v>
      </c>
      <c r="I265" s="2">
        <f>(D265-(F265/1.161))/D265</f>
        <v>0.42345473573187098</v>
      </c>
      <c r="J265">
        <f t="shared" si="146"/>
        <v>1716.6960000000001</v>
      </c>
      <c r="K265" s="2">
        <f t="shared" si="141"/>
        <v>0.39489037715897068</v>
      </c>
      <c r="L265" s="2">
        <f>(D265-(J265/1.161))/D265</f>
        <v>0.47880308110161129</v>
      </c>
      <c r="M265">
        <v>1799</v>
      </c>
      <c r="N265" s="2">
        <v>0.30299999999999999</v>
      </c>
      <c r="O265" s="2">
        <f t="shared" si="147"/>
        <v>0.36587945012336975</v>
      </c>
      <c r="P265" s="2">
        <f>((D265-(J265/1.156))/D265)</f>
        <v>0.47654876916865974</v>
      </c>
      <c r="Q265">
        <f t="shared" si="129"/>
        <v>1526.4515000000001</v>
      </c>
      <c r="R265" s="2">
        <f t="shared" si="148"/>
        <v>0.46194871342967919</v>
      </c>
      <c r="S265" s="2">
        <f>(D265-(Q265/1.156))/D265</f>
        <v>0.53455771057930723</v>
      </c>
      <c r="T265" s="2">
        <f t="shared" si="149"/>
        <v>-6.7058336270708507E-2</v>
      </c>
      <c r="U265">
        <v>1783</v>
      </c>
      <c r="V265" s="4">
        <v>0.14099999999999999</v>
      </c>
      <c r="W265" s="2">
        <f t="shared" si="142"/>
        <v>0.37151921043355657</v>
      </c>
      <c r="X265" s="2">
        <f>(D265-(U265/1.153))/D265</f>
        <v>0.45491692145148011</v>
      </c>
      <c r="Y265">
        <f t="shared" si="150"/>
        <v>1657.2984999999999</v>
      </c>
      <c r="Z265" s="2">
        <f t="shared" si="143"/>
        <v>0.4158271060979909</v>
      </c>
      <c r="AA265" s="2">
        <f>(D265-(Y265/1.153))/D265</f>
        <v>0.49334527848915083</v>
      </c>
      <c r="AB265" s="2">
        <f t="shared" si="151"/>
        <v>4.6121607331688297E-2</v>
      </c>
      <c r="AC265">
        <v>1842</v>
      </c>
      <c r="AD265" s="2">
        <v>0.24</v>
      </c>
      <c r="AE265" s="2">
        <f t="shared" si="144"/>
        <v>0.35072259428974267</v>
      </c>
      <c r="AF265" s="2">
        <f>(D265-(AC265/1.163))/D265</f>
        <v>0.44172192114337289</v>
      </c>
      <c r="AG265">
        <f t="shared" si="130"/>
        <v>1620.96</v>
      </c>
      <c r="AH265" s="2">
        <f t="shared" si="145"/>
        <v>0.42863588297497357</v>
      </c>
      <c r="AI265" s="2">
        <f>(D265-(AG265/1.151))/D265</f>
        <v>0.50359329537356523</v>
      </c>
      <c r="AJ265" s="4">
        <f t="shared" si="152"/>
        <v>-5.5767590767381164E-2</v>
      </c>
      <c r="AK265" s="4">
        <f t="shared" si="153"/>
        <v>6.1913857073087268E-2</v>
      </c>
      <c r="AL265" s="4">
        <f t="shared" si="154"/>
        <v>-2.1926345797090779E-2</v>
      </c>
    </row>
    <row r="266" spans="1:38" ht="12.75" customHeight="1" x14ac:dyDescent="0.2">
      <c r="A266" t="s">
        <v>28</v>
      </c>
      <c r="B266" s="11" t="s">
        <v>28</v>
      </c>
      <c r="D266">
        <v>2216</v>
      </c>
      <c r="E266" s="1">
        <v>38991</v>
      </c>
      <c r="F266">
        <v>1575</v>
      </c>
      <c r="G266" s="2">
        <v>0.24299999999999999</v>
      </c>
      <c r="H266" s="2">
        <f t="shared" si="140"/>
        <v>0.28925992779783394</v>
      </c>
      <c r="I266" s="2">
        <f>(D266-(F266/1.163))/D266</f>
        <v>0.38887354066881685</v>
      </c>
      <c r="J266">
        <f t="shared" si="146"/>
        <v>1383.6375</v>
      </c>
      <c r="K266" s="2">
        <f t="shared" si="141"/>
        <v>0.37561484657039707</v>
      </c>
      <c r="L266" s="2">
        <f>(D266-(J266/1.163))/D266</f>
        <v>0.4631254054775556</v>
      </c>
      <c r="M266">
        <v>1559</v>
      </c>
      <c r="N266" s="2">
        <v>0.25</v>
      </c>
      <c r="O266" s="2">
        <f t="shared" si="147"/>
        <v>0.29648014440433212</v>
      </c>
      <c r="P266" s="2">
        <f>(D266-(M266/1.158))/D266</f>
        <v>0.39246990017645256</v>
      </c>
      <c r="Q266">
        <f t="shared" si="129"/>
        <v>1364.125</v>
      </c>
      <c r="R266" s="2">
        <f t="shared" si="148"/>
        <v>0.38442012635379064</v>
      </c>
      <c r="S266" s="2">
        <f>(D266-(Q266/1.158))/D266</f>
        <v>0.46841116265439597</v>
      </c>
      <c r="T266" s="2">
        <f t="shared" si="149"/>
        <v>-8.8052797833935714E-3</v>
      </c>
      <c r="U266">
        <v>1515</v>
      </c>
      <c r="V266" s="4">
        <v>7.3999999999999996E-2</v>
      </c>
      <c r="W266" s="2">
        <f t="shared" si="142"/>
        <v>0.31633574007220217</v>
      </c>
      <c r="X266" s="2">
        <f>(D266-(U266/1.148))/D266</f>
        <v>0.40447364117787638</v>
      </c>
      <c r="Y266">
        <f t="shared" si="150"/>
        <v>1458.9449999999999</v>
      </c>
      <c r="Z266" s="2">
        <f t="shared" si="143"/>
        <v>0.3416313176895307</v>
      </c>
      <c r="AA266" s="2">
        <f>(D266-(Y266/1.148))/D266</f>
        <v>0.42650811645429498</v>
      </c>
      <c r="AB266" s="2">
        <f t="shared" si="151"/>
        <v>4.2788808664259936E-2</v>
      </c>
      <c r="AC266">
        <v>1580</v>
      </c>
      <c r="AD266" s="2">
        <v>0.218</v>
      </c>
      <c r="AE266" s="2">
        <f t="shared" si="144"/>
        <v>0.28700361010830328</v>
      </c>
      <c r="AF266" s="2">
        <f>(D266-(AC266/1.147))/D266</f>
        <v>0.37838152581369072</v>
      </c>
      <c r="AG266">
        <f t="shared" si="130"/>
        <v>1407.78</v>
      </c>
      <c r="AH266" s="2">
        <f t="shared" si="145"/>
        <v>0.36472021660649823</v>
      </c>
      <c r="AI266" s="2">
        <f>(D266-(AG266/1.17))/D266</f>
        <v>0.45702582615940013</v>
      </c>
      <c r="AJ266" s="4">
        <f t="shared" si="152"/>
        <v>1.7448573054719679E-2</v>
      </c>
      <c r="AK266" s="4">
        <f t="shared" si="153"/>
        <v>3.2002199211949037E-2</v>
      </c>
      <c r="AL266" s="4">
        <f t="shared" si="154"/>
        <v>-3.5069862126399586E-2</v>
      </c>
    </row>
    <row r="267" spans="1:38" ht="12.75" customHeight="1" x14ac:dyDescent="0.2">
      <c r="A267" t="s">
        <v>13</v>
      </c>
      <c r="D267">
        <v>2719</v>
      </c>
      <c r="E267" s="1">
        <v>38991</v>
      </c>
      <c r="F267">
        <v>1744</v>
      </c>
      <c r="G267" s="2">
        <v>0.20200000000000001</v>
      </c>
      <c r="H267" s="2">
        <f t="shared" si="140"/>
        <v>0.35858771607208534</v>
      </c>
      <c r="I267" s="2">
        <f>(D267-(F267/1.163))/D267</f>
        <v>0.44848470857445005</v>
      </c>
      <c r="J267">
        <f t="shared" si="146"/>
        <v>1567.856</v>
      </c>
      <c r="K267" s="2">
        <f t="shared" si="141"/>
        <v>0.42337035674880469</v>
      </c>
      <c r="L267" s="2">
        <f>(D267-(J267/1.163))/D267</f>
        <v>0.50418775300843055</v>
      </c>
      <c r="M267">
        <v>1868</v>
      </c>
      <c r="N267" s="2">
        <v>0.217</v>
      </c>
      <c r="O267" s="2">
        <f t="shared" si="147"/>
        <v>0.31298271423317398</v>
      </c>
      <c r="P267" s="2">
        <f>(D267-(M267/1.158))/D267</f>
        <v>0.40672082403555609</v>
      </c>
      <c r="Q267">
        <f t="shared" si="129"/>
        <v>1665.3219999999999</v>
      </c>
      <c r="R267" s="2">
        <f t="shared" si="148"/>
        <v>0.38752408973887464</v>
      </c>
      <c r="S267" s="2">
        <f>(D267-(Q267/1.158))/D267</f>
        <v>0.47109161462769827</v>
      </c>
      <c r="T267" s="2">
        <f t="shared" si="149"/>
        <v>3.5846267009930044E-2</v>
      </c>
      <c r="U267">
        <v>1748</v>
      </c>
      <c r="V267" s="4">
        <v>0.22600000000000001</v>
      </c>
      <c r="W267" s="2">
        <f t="shared" si="142"/>
        <v>0.35711658698050752</v>
      </c>
      <c r="X267" s="2">
        <f>(D267-(U267/1.148))/D267</f>
        <v>0.43999702698650478</v>
      </c>
      <c r="Y267">
        <f t="shared" si="150"/>
        <v>1550.4760000000001</v>
      </c>
      <c r="Z267" s="2">
        <f t="shared" si="143"/>
        <v>0.42976241265171017</v>
      </c>
      <c r="AA267" s="2">
        <f>(D267-(Y267/1.148))/D267</f>
        <v>0.50327736293702963</v>
      </c>
      <c r="AB267" s="2">
        <f t="shared" si="151"/>
        <v>-4.2238322912835524E-2</v>
      </c>
      <c r="AC267">
        <v>1713</v>
      </c>
      <c r="AD267" s="2">
        <v>0.21099999999999999</v>
      </c>
      <c r="AE267" s="2">
        <f t="shared" si="144"/>
        <v>0.36998896653181318</v>
      </c>
      <c r="AF267" s="2">
        <f>(D267-(AC267/1.147))/D267</f>
        <v>0.45073144423000278</v>
      </c>
      <c r="AG267">
        <f t="shared" si="130"/>
        <v>1532.2784999999999</v>
      </c>
      <c r="AH267" s="2">
        <f t="shared" si="145"/>
        <v>0.43645513056270691</v>
      </c>
      <c r="AI267" s="2">
        <f>(D267-(AG267/1.17))/D267</f>
        <v>0.51833771842966403</v>
      </c>
      <c r="AJ267" s="4">
        <f t="shared" si="152"/>
        <v>-2.2691816085150664E-2</v>
      </c>
      <c r="AK267" s="4">
        <f t="shared" si="153"/>
        <v>-7.9890555700338997E-2</v>
      </c>
      <c r="AL267" s="4">
        <f t="shared" si="154"/>
        <v>-1.173671827232429E-2</v>
      </c>
    </row>
    <row r="268" spans="1:38" ht="12.75" customHeight="1" x14ac:dyDescent="0.2">
      <c r="A268" t="s">
        <v>13</v>
      </c>
      <c r="B268" s="11" t="s">
        <v>13</v>
      </c>
      <c r="D268">
        <v>2910</v>
      </c>
      <c r="E268" s="1">
        <v>38991</v>
      </c>
      <c r="F268">
        <v>2089</v>
      </c>
      <c r="G268" s="2">
        <v>0.20499999999999999</v>
      </c>
      <c r="H268" s="2">
        <f t="shared" si="140"/>
        <v>0.28213058419243986</v>
      </c>
      <c r="I268" s="2">
        <f>(D268-(F268/1.163))/D268</f>
        <v>0.38274340859195177</v>
      </c>
      <c r="J268">
        <f t="shared" si="146"/>
        <v>1874.8774999999998</v>
      </c>
      <c r="K268" s="2">
        <f t="shared" si="141"/>
        <v>0.35571219931271486</v>
      </c>
      <c r="L268" s="2">
        <f>(D268-(J268/1.163))/D268</f>
        <v>0.44601220921127671</v>
      </c>
      <c r="M268">
        <v>1938</v>
      </c>
      <c r="N268" s="2">
        <v>0.23</v>
      </c>
      <c r="O268" s="2">
        <f t="shared" si="147"/>
        <v>0.33402061855670101</v>
      </c>
      <c r="P268" s="2">
        <f>(D268-(M268/1.158))/D268</f>
        <v>0.42488827163791104</v>
      </c>
      <c r="Q268">
        <f t="shared" si="129"/>
        <v>1715.13</v>
      </c>
      <c r="R268" s="2">
        <f t="shared" si="148"/>
        <v>0.41060824742268037</v>
      </c>
      <c r="S268" s="2">
        <f>(D268-(Q268/1.158))/D268</f>
        <v>0.49102612039955124</v>
      </c>
      <c r="T268" s="2">
        <f t="shared" si="149"/>
        <v>-5.4896048109965512E-2</v>
      </c>
      <c r="U268">
        <v>1874</v>
      </c>
      <c r="V268" s="4">
        <v>0.24399999999999999</v>
      </c>
      <c r="W268" s="2">
        <f t="shared" si="142"/>
        <v>0.35601374570446737</v>
      </c>
      <c r="X268" s="2">
        <f>(D268-(U268/1.148))/D268</f>
        <v>0.43903636385406558</v>
      </c>
      <c r="Y268">
        <f t="shared" si="150"/>
        <v>1645.3720000000001</v>
      </c>
      <c r="Z268" s="2">
        <f t="shared" si="143"/>
        <v>0.43458006872852234</v>
      </c>
      <c r="AA268" s="2">
        <f>(D268-(Y268/1.148))/D268</f>
        <v>0.50747392746386955</v>
      </c>
      <c r="AB268" s="2">
        <f t="shared" si="151"/>
        <v>-2.3971821305841967E-2</v>
      </c>
      <c r="AC268">
        <v>1850</v>
      </c>
      <c r="AD268" s="2">
        <v>0.26200000000000001</v>
      </c>
      <c r="AE268" s="2">
        <f t="shared" si="144"/>
        <v>0.36426116838487971</v>
      </c>
      <c r="AF268" s="2">
        <f>(D268-(AC268/1.147))/D268</f>
        <v>0.44573772309056653</v>
      </c>
      <c r="AG268">
        <f t="shared" si="130"/>
        <v>1607.65</v>
      </c>
      <c r="AH268" s="2">
        <f t="shared" si="145"/>
        <v>0.44754295532646043</v>
      </c>
      <c r="AI268" s="2">
        <f>(D268-(AG268/1.17))/D268</f>
        <v>0.52781449173201744</v>
      </c>
      <c r="AJ268" s="4">
        <f t="shared" si="152"/>
        <v>-0.14253064533549523</v>
      </c>
      <c r="AK268" s="4">
        <f t="shared" si="153"/>
        <v>-6.266580375831568E-2</v>
      </c>
      <c r="AL268" s="4">
        <f t="shared" si="154"/>
        <v>-2.2926122481724411E-2</v>
      </c>
    </row>
    <row r="269" spans="1:38" ht="12.75" customHeight="1" x14ac:dyDescent="0.2">
      <c r="A269" t="s">
        <v>45</v>
      </c>
      <c r="D269">
        <v>2063</v>
      </c>
      <c r="E269" s="1">
        <v>38961</v>
      </c>
      <c r="F269">
        <v>1413</v>
      </c>
      <c r="G269" s="2">
        <v>0.252</v>
      </c>
      <c r="H269" s="2">
        <f t="shared" si="140"/>
        <v>0.31507513330101794</v>
      </c>
      <c r="I269" s="2">
        <f>(D269-(F269/1.161))/D269</f>
        <v>0.41005610103446849</v>
      </c>
      <c r="J269">
        <f t="shared" si="146"/>
        <v>1234.962</v>
      </c>
      <c r="K269" s="2">
        <f t="shared" si="141"/>
        <v>0.40137566650508966</v>
      </c>
      <c r="L269" s="2">
        <f>(D269-(J269/1.161))/D269</f>
        <v>0.48438903230412544</v>
      </c>
      <c r="M269">
        <v>1310</v>
      </c>
      <c r="N269" s="2">
        <v>0.25600000000000001</v>
      </c>
      <c r="O269" s="2">
        <f t="shared" si="147"/>
        <v>0.36500242365487157</v>
      </c>
      <c r="P269" s="2">
        <f>((D269-(J269/1.156))/D269)</f>
        <v>0.48215888105976618</v>
      </c>
      <c r="Q269">
        <f t="shared" si="129"/>
        <v>1142.32</v>
      </c>
      <c r="R269" s="2">
        <f t="shared" si="148"/>
        <v>0.44628211342704804</v>
      </c>
      <c r="S269" s="2">
        <f>(D269-(Q269/1.156))/D269</f>
        <v>0.52100528843170235</v>
      </c>
      <c r="T269" s="2">
        <f t="shared" si="149"/>
        <v>-4.4906446921958387E-2</v>
      </c>
      <c r="U269">
        <v>1334</v>
      </c>
      <c r="V269" s="4">
        <v>0.18</v>
      </c>
      <c r="W269" s="2">
        <f t="shared" si="142"/>
        <v>0.35336888027144936</v>
      </c>
      <c r="X269" s="2">
        <f>(D269-(U269/1.153))/D269</f>
        <v>0.43917509130221111</v>
      </c>
      <c r="Y269">
        <f t="shared" si="150"/>
        <v>1213.94</v>
      </c>
      <c r="Z269" s="2">
        <f t="shared" si="143"/>
        <v>0.41156568104701891</v>
      </c>
      <c r="AA269" s="2">
        <f>(D269-(Y269/1.153))/D269</f>
        <v>0.48964933308501202</v>
      </c>
      <c r="AB269" s="2">
        <f t="shared" si="151"/>
        <v>3.4716432380029139E-2</v>
      </c>
      <c r="AC269">
        <v>1342</v>
      </c>
      <c r="AD269" s="2">
        <v>0.18099999999999999</v>
      </c>
      <c r="AE269" s="2">
        <f t="shared" si="144"/>
        <v>0.34949103247697527</v>
      </c>
      <c r="AF269" s="2">
        <f>(D269-(AC269/1.163))/D269</f>
        <v>0.44066296859585158</v>
      </c>
      <c r="AG269">
        <f t="shared" si="130"/>
        <v>1220.549</v>
      </c>
      <c r="AH269" s="2">
        <f t="shared" si="145"/>
        <v>0.40836209403780904</v>
      </c>
      <c r="AI269" s="2">
        <f>(D269-(AG269/1.151))/D269</f>
        <v>0.48597923026742751</v>
      </c>
      <c r="AJ269" s="4">
        <f t="shared" si="152"/>
        <v>-1.1670804445804884E-2</v>
      </c>
      <c r="AK269" s="4">
        <f t="shared" si="153"/>
        <v>6.8482561804048062E-2</v>
      </c>
      <c r="AL269" s="4">
        <f t="shared" si="154"/>
        <v>5.4442558940311523E-3</v>
      </c>
    </row>
    <row r="270" spans="1:38" ht="12.75" customHeight="1" x14ac:dyDescent="0.2">
      <c r="A270" t="s">
        <v>45</v>
      </c>
      <c r="B270" s="11" t="s">
        <v>98</v>
      </c>
      <c r="D270">
        <v>1714</v>
      </c>
      <c r="E270" s="1">
        <v>38991</v>
      </c>
      <c r="F270">
        <v>1302</v>
      </c>
      <c r="G270" s="2">
        <v>0.17100000000000001</v>
      </c>
      <c r="H270" s="2">
        <f t="shared" si="140"/>
        <v>0.24037339556592766</v>
      </c>
      <c r="I270" s="2">
        <f>(D270-(F270/1.163))/D270</f>
        <v>0.34683868922263772</v>
      </c>
      <c r="J270">
        <f t="shared" si="146"/>
        <v>1190.6789999999999</v>
      </c>
      <c r="K270" s="2">
        <f t="shared" si="141"/>
        <v>0.30532147024504092</v>
      </c>
      <c r="L270" s="2">
        <f>(D270-(J270/1.163))/D270</f>
        <v>0.40268398129410232</v>
      </c>
      <c r="M270">
        <v>1224</v>
      </c>
      <c r="N270" s="2">
        <v>0.251</v>
      </c>
      <c r="O270" s="2">
        <f t="shared" si="147"/>
        <v>0.28588098016336055</v>
      </c>
      <c r="P270" s="2">
        <f>(D270-(M270/1.158))/D270</f>
        <v>0.3833169086039383</v>
      </c>
      <c r="Q270">
        <f t="shared" si="129"/>
        <v>1070.3880000000001</v>
      </c>
      <c r="R270" s="2">
        <f t="shared" si="148"/>
        <v>0.37550291715285872</v>
      </c>
      <c r="S270" s="2">
        <f>(D270-(Q270/1.158))/D270</f>
        <v>0.46071063657414391</v>
      </c>
      <c r="T270" s="2">
        <f t="shared" si="149"/>
        <v>-7.0181446907817802E-2</v>
      </c>
      <c r="U270">
        <v>1243</v>
      </c>
      <c r="V270" s="4">
        <v>0.16800000000000001</v>
      </c>
      <c r="W270" s="2">
        <f t="shared" si="142"/>
        <v>0.27479579929988329</v>
      </c>
      <c r="X270" s="2">
        <f>(D270-(U270/1.148))/D270</f>
        <v>0.36828902378038608</v>
      </c>
      <c r="Y270">
        <f t="shared" si="150"/>
        <v>1138.588</v>
      </c>
      <c r="Z270" s="2">
        <f t="shared" si="143"/>
        <v>0.33571295215869312</v>
      </c>
      <c r="AA270" s="2">
        <f>(D270-(Y270/1.148))/D270</f>
        <v>0.42135274578283372</v>
      </c>
      <c r="AB270" s="2">
        <f t="shared" si="151"/>
        <v>3.9789964994165594E-2</v>
      </c>
      <c r="AC270">
        <v>1190</v>
      </c>
      <c r="AD270" s="2">
        <v>0.151</v>
      </c>
      <c r="AE270" s="2">
        <f t="shared" si="144"/>
        <v>0.30571761960326721</v>
      </c>
      <c r="AF270" s="2">
        <f>(D270-(AC270/1.147))/D270</f>
        <v>0.39469714002028533</v>
      </c>
      <c r="AG270">
        <f t="shared" si="130"/>
        <v>1100.155</v>
      </c>
      <c r="AH270" s="2">
        <f t="shared" si="145"/>
        <v>0.35813593932322058</v>
      </c>
      <c r="AI270" s="2">
        <f>(D270-(AG270/1.17))/D270</f>
        <v>0.45139823873779533</v>
      </c>
      <c r="AJ270" s="4">
        <f t="shared" si="152"/>
        <v>-7.6027208004844402E-2</v>
      </c>
      <c r="AK270" s="4">
        <f t="shared" si="153"/>
        <v>2.7809541960485143E-2</v>
      </c>
      <c r="AL270" s="4">
        <f t="shared" si="154"/>
        <v>-3.3754966678025897E-2</v>
      </c>
    </row>
    <row r="271" spans="1:38" ht="12.75" customHeight="1" x14ac:dyDescent="0.2">
      <c r="A271" t="s">
        <v>45</v>
      </c>
      <c r="B271" s="11" t="s">
        <v>45</v>
      </c>
      <c r="D271">
        <v>2082</v>
      </c>
      <c r="E271" s="1">
        <v>38961</v>
      </c>
      <c r="F271">
        <v>1601</v>
      </c>
      <c r="G271" s="2">
        <v>0.23799999999999999</v>
      </c>
      <c r="H271" s="2">
        <f t="shared" si="140"/>
        <v>0.23102785782901056</v>
      </c>
      <c r="I271" s="2">
        <f>(D271-(F271/1.161))/D271</f>
        <v>0.33766396023170597</v>
      </c>
      <c r="J271">
        <f t="shared" si="146"/>
        <v>1410.481</v>
      </c>
      <c r="K271" s="2">
        <f t="shared" si="141"/>
        <v>0.32253554274735829</v>
      </c>
      <c r="L271" s="2">
        <f>(D271-(J271/1.161))/D271</f>
        <v>0.41648194896413293</v>
      </c>
      <c r="M271">
        <v>1471</v>
      </c>
      <c r="N271" s="2">
        <v>0.24</v>
      </c>
      <c r="O271" s="2">
        <f t="shared" si="147"/>
        <v>0.29346781940441885</v>
      </c>
      <c r="P271" s="2">
        <f>((D271-(J271/1.156))/D271)</f>
        <v>0.41395808196138262</v>
      </c>
      <c r="Q271">
        <f t="shared" si="129"/>
        <v>1294.48</v>
      </c>
      <c r="R271" s="2">
        <f t="shared" si="148"/>
        <v>0.37825168107588858</v>
      </c>
      <c r="S271" s="2">
        <f>(D271-(Q271/1.156))/D271</f>
        <v>0.46215543345665094</v>
      </c>
      <c r="T271" s="2">
        <f t="shared" si="149"/>
        <v>-5.5716138328530285E-2</v>
      </c>
      <c r="U271">
        <v>1458</v>
      </c>
      <c r="V271" s="4">
        <v>0.189</v>
      </c>
      <c r="W271" s="2">
        <f t="shared" si="142"/>
        <v>0.29971181556195964</v>
      </c>
      <c r="X271" s="2">
        <f>(D271-(U271/1.153))/D271</f>
        <v>0.3926381748152295</v>
      </c>
      <c r="Y271">
        <f t="shared" si="150"/>
        <v>1320.2190000000001</v>
      </c>
      <c r="Z271" s="2">
        <f t="shared" si="143"/>
        <v>0.36588904899135444</v>
      </c>
      <c r="AA271" s="2">
        <f>(D271-(Y271/1.153))/D271</f>
        <v>0.45003386729519029</v>
      </c>
      <c r="AB271" s="2">
        <f t="shared" si="151"/>
        <v>1.2362632084534142E-2</v>
      </c>
      <c r="AC271">
        <v>1405</v>
      </c>
      <c r="AD271" s="2">
        <v>0.184</v>
      </c>
      <c r="AE271" s="2">
        <f t="shared" si="144"/>
        <v>0.32516810758885689</v>
      </c>
      <c r="AF271" s="2">
        <f>(D271-(AC271/1.163))/D271</f>
        <v>0.41974901770323036</v>
      </c>
      <c r="AG271">
        <f t="shared" si="130"/>
        <v>1275.74</v>
      </c>
      <c r="AH271" s="2">
        <f t="shared" si="145"/>
        <v>0.38725264169068202</v>
      </c>
      <c r="AI271" s="2">
        <f>(D271-(AG271/1.151))/D271</f>
        <v>0.4676391326591503</v>
      </c>
      <c r="AJ271" s="4">
        <f t="shared" si="152"/>
        <v>-9.5528404849126017E-2</v>
      </c>
      <c r="AK271" s="4">
        <f t="shared" si="153"/>
        <v>-1.4476855571349159E-2</v>
      </c>
      <c r="AL271" s="4">
        <f t="shared" si="154"/>
        <v>-3.3690622540654344E-2</v>
      </c>
    </row>
    <row r="272" spans="1:38" ht="12.75" customHeight="1" x14ac:dyDescent="0.2">
      <c r="A272" t="s">
        <v>14</v>
      </c>
      <c r="D272">
        <v>2296</v>
      </c>
      <c r="E272" s="1">
        <v>38991</v>
      </c>
      <c r="F272">
        <v>1581</v>
      </c>
      <c r="G272" s="2">
        <v>0.24</v>
      </c>
      <c r="H272" s="2">
        <f t="shared" si="140"/>
        <v>0.31141114982578399</v>
      </c>
      <c r="I272" s="2">
        <f>(D272-(F272/1.163))/D272</f>
        <v>0.4079201632207945</v>
      </c>
      <c r="J272">
        <f t="shared" si="146"/>
        <v>1391.28</v>
      </c>
      <c r="K272" s="2">
        <f t="shared" si="141"/>
        <v>0.3940418118466899</v>
      </c>
      <c r="L272" s="2">
        <f>(D272-(J272/1.163))/D272</f>
        <v>0.47896974363429917</v>
      </c>
      <c r="M272">
        <v>1387</v>
      </c>
      <c r="N272" s="2">
        <v>0.27900000000000003</v>
      </c>
      <c r="O272" s="2">
        <f t="shared" si="147"/>
        <v>0.39590592334494773</v>
      </c>
      <c r="P272" s="2">
        <f>(D272-(M272/1.158))/D272</f>
        <v>0.47832981290582705</v>
      </c>
      <c r="Q272">
        <f t="shared" si="129"/>
        <v>1193.5135</v>
      </c>
      <c r="R272" s="2">
        <f t="shared" si="148"/>
        <v>0.48017704703832753</v>
      </c>
      <c r="S272" s="2">
        <f>(D272-(Q272/1.158))/D272</f>
        <v>0.55110280400546419</v>
      </c>
      <c r="T272" s="2">
        <f t="shared" si="149"/>
        <v>-8.6135235191637627E-2</v>
      </c>
      <c r="U272">
        <v>1358</v>
      </c>
      <c r="V272" s="4">
        <v>0.214</v>
      </c>
      <c r="W272" s="2">
        <f t="shared" si="142"/>
        <v>0.40853658536585363</v>
      </c>
      <c r="X272" s="2">
        <f>(D272-(U272/1.148))/D272</f>
        <v>0.4847879663465624</v>
      </c>
      <c r="Y272">
        <f t="shared" si="150"/>
        <v>1212.694</v>
      </c>
      <c r="Z272" s="2">
        <f t="shared" si="143"/>
        <v>0.47182317073170732</v>
      </c>
      <c r="AA272" s="2">
        <f>(D272-(Y272/1.148))/D272</f>
        <v>0.5399156539474802</v>
      </c>
      <c r="AB272" s="2">
        <f t="shared" si="151"/>
        <v>8.3538763066202115E-3</v>
      </c>
      <c r="AC272">
        <v>1317</v>
      </c>
      <c r="AD272" s="2">
        <v>0.309</v>
      </c>
      <c r="AE272" s="2">
        <f t="shared" si="144"/>
        <v>0.42639372822299654</v>
      </c>
      <c r="AF272" s="2">
        <f>(D272-(AC272/1.147))/D272</f>
        <v>0.49990734805841019</v>
      </c>
      <c r="AG272">
        <f t="shared" si="130"/>
        <v>1113.5235</v>
      </c>
      <c r="AH272" s="2">
        <f t="shared" si="145"/>
        <v>0.51501589721254359</v>
      </c>
      <c r="AI272" s="2">
        <f>(D272-(AG272/1.17))/D272</f>
        <v>0.58548367283123381</v>
      </c>
      <c r="AJ272" s="4">
        <f t="shared" si="152"/>
        <v>-0.19964097809211659</v>
      </c>
      <c r="AK272" s="4">
        <f t="shared" si="153"/>
        <v>-6.702060764289644E-2</v>
      </c>
      <c r="AL272" s="4">
        <f t="shared" si="154"/>
        <v>-8.1777018769780413E-2</v>
      </c>
    </row>
    <row r="273" spans="1:38" ht="12.75" customHeight="1" x14ac:dyDescent="0.2">
      <c r="A273" t="s">
        <v>14</v>
      </c>
      <c r="B273" s="11" t="s">
        <v>14</v>
      </c>
      <c r="D273" t="s">
        <v>295</v>
      </c>
      <c r="S273" s="2"/>
      <c r="T273" s="2"/>
      <c r="U273">
        <v>1557</v>
      </c>
      <c r="V273" s="4">
        <v>0.155</v>
      </c>
      <c r="W273" t="s">
        <v>295</v>
      </c>
      <c r="Y273">
        <f t="shared" si="150"/>
        <v>1436.3325</v>
      </c>
      <c r="Z273" s="2">
        <v>0</v>
      </c>
      <c r="AB273" s="2">
        <f t="shared" si="151"/>
        <v>0</v>
      </c>
      <c r="AC273">
        <v>1557</v>
      </c>
      <c r="AD273" s="2">
        <v>0.36799999999999999</v>
      </c>
      <c r="AE273" s="2" t="s">
        <v>295</v>
      </c>
      <c r="AG273">
        <f t="shared" si="130"/>
        <v>1270.5120000000002</v>
      </c>
      <c r="AH273" s="2" t="s">
        <v>295</v>
      </c>
      <c r="AI273" s="2" t="s">
        <v>295</v>
      </c>
      <c r="AJ273" s="4" t="s">
        <v>295</v>
      </c>
      <c r="AK273" s="4" t="s">
        <v>295</v>
      </c>
      <c r="AL273" s="4" t="s">
        <v>295</v>
      </c>
    </row>
    <row r="274" spans="1:38" ht="12.75" customHeight="1" x14ac:dyDescent="0.2">
      <c r="A274" t="s">
        <v>2</v>
      </c>
      <c r="D274">
        <v>2262</v>
      </c>
      <c r="E274" s="1">
        <v>38961</v>
      </c>
      <c r="F274">
        <v>1664</v>
      </c>
      <c r="G274" s="2">
        <v>0.22700000000000001</v>
      </c>
      <c r="H274" s="2">
        <f>(D274-F274)/D274</f>
        <v>0.26436781609195403</v>
      </c>
      <c r="I274" s="2">
        <f>(D274-(F274/1.161))/D274</f>
        <v>0.36638054788281998</v>
      </c>
      <c r="J274">
        <f t="shared" si="146"/>
        <v>1475.136</v>
      </c>
      <c r="K274" s="2">
        <f>(D274-J274)/D274</f>
        <v>0.34786206896551725</v>
      </c>
      <c r="L274" s="2">
        <f>(D274-(J274/1.161))/D274</f>
        <v>0.43829635569811998</v>
      </c>
      <c r="M274">
        <v>1549</v>
      </c>
      <c r="N274" s="2">
        <v>0.222</v>
      </c>
      <c r="O274" s="2">
        <f t="shared" ref="O274:O283" si="155">(D274-M274)/D274</f>
        <v>0.31520778072502209</v>
      </c>
      <c r="P274" s="2">
        <f>((D274-(J274/1.156))/D274)</f>
        <v>0.43586684166567236</v>
      </c>
      <c r="Q274">
        <f t="shared" si="129"/>
        <v>1377.0609999999999</v>
      </c>
      <c r="R274" s="2">
        <f t="shared" ref="R274:R283" si="156">(D274-Q274)/D274</f>
        <v>0.39121971706454467</v>
      </c>
      <c r="S274" s="2">
        <f t="shared" ref="S274:S283" si="157">(D274-(Q274/1.156))/D274</f>
        <v>0.4733734576682912</v>
      </c>
      <c r="T274" s="2">
        <f>-(R274-K274)</f>
        <v>-4.3357648099027424E-2</v>
      </c>
      <c r="U274">
        <v>1536</v>
      </c>
      <c r="V274" s="4">
        <v>0.18</v>
      </c>
      <c r="W274" s="2">
        <f t="shared" si="142"/>
        <v>0.32095490716180369</v>
      </c>
      <c r="X274" s="2">
        <f t="shared" ref="X274:X283" si="158">(D274-(U274/1.153))/D274</f>
        <v>0.4110623652747647</v>
      </c>
      <c r="Y274">
        <f t="shared" si="150"/>
        <v>1397.76</v>
      </c>
      <c r="Z274" s="2">
        <f t="shared" ref="Z274:Z283" si="159">(D274-Y274)/D274</f>
        <v>0.3820689655172414</v>
      </c>
      <c r="AA274" s="2">
        <f t="shared" ref="AA274:AA283" si="160">(D274-(Y274/1.153))/D274</f>
        <v>0.46406675240003592</v>
      </c>
      <c r="AB274" s="2">
        <f t="shared" si="151"/>
        <v>9.1507515473032708E-3</v>
      </c>
      <c r="AC274">
        <v>1536</v>
      </c>
      <c r="AD274" s="2">
        <v>0.17</v>
      </c>
      <c r="AE274" s="2">
        <f t="shared" ref="AE274:AE283" si="161">(D274-AC274)/D274</f>
        <v>0.32095490716180369</v>
      </c>
      <c r="AF274" s="2">
        <f t="shared" ref="AF274:AF283" si="162">(D274-(AC274/1.163))/D274</f>
        <v>0.41612631742201522</v>
      </c>
      <c r="AG274">
        <f t="shared" si="130"/>
        <v>1405.44</v>
      </c>
      <c r="AH274" s="2">
        <f t="shared" ref="AH274:AH283" si="163">(D274-AG274)/D274</f>
        <v>0.37867374005305038</v>
      </c>
      <c r="AI274" s="2">
        <f t="shared" ref="AI274:AI283" si="164">(D274-(AG274/1.151))/D274</f>
        <v>0.46018569943792387</v>
      </c>
      <c r="AJ274" s="4">
        <f t="shared" si="152"/>
        <v>-4.7247169074580368E-2</v>
      </c>
      <c r="AK274" s="4">
        <f t="shared" si="153"/>
        <v>2.0608382635191786E-2</v>
      </c>
      <c r="AL274" s="4">
        <f t="shared" si="154"/>
        <v>5.4945054945053778E-3</v>
      </c>
    </row>
    <row r="275" spans="1:38" ht="12.75" customHeight="1" x14ac:dyDescent="0.2">
      <c r="A275" t="s">
        <v>2</v>
      </c>
      <c r="B275" s="11" t="s">
        <v>80</v>
      </c>
      <c r="D275">
        <v>1959</v>
      </c>
      <c r="E275" s="1">
        <v>38961</v>
      </c>
      <c r="F275">
        <v>1233</v>
      </c>
      <c r="G275" s="2">
        <v>0.157</v>
      </c>
      <c r="H275" s="2">
        <f>(D275-F275)/D275</f>
        <v>0.37059724349157736</v>
      </c>
      <c r="I275" s="2">
        <f>(D275-(F275/1.161))/D275</f>
        <v>0.45787876269731037</v>
      </c>
      <c r="J275">
        <f t="shared" si="146"/>
        <v>1136.2094999999999</v>
      </c>
      <c r="K275" s="2">
        <f>(D275-J275)/D275</f>
        <v>0.42000535987748855</v>
      </c>
      <c r="L275" s="2">
        <f>(D275-(J275/1.161))/D275</f>
        <v>0.50043527982557157</v>
      </c>
      <c r="M275">
        <v>1074</v>
      </c>
      <c r="N275" s="2">
        <v>0.28599999999999998</v>
      </c>
      <c r="O275" s="2">
        <f t="shared" si="155"/>
        <v>0.45176110260336905</v>
      </c>
      <c r="P275" s="2">
        <f>((D275-(J275/1.156))/D275)</f>
        <v>0.49827453276599354</v>
      </c>
      <c r="Q275">
        <f t="shared" si="129"/>
        <v>920.41800000000001</v>
      </c>
      <c r="R275" s="2">
        <f t="shared" si="156"/>
        <v>0.53015926493108723</v>
      </c>
      <c r="S275" s="2">
        <f t="shared" si="157"/>
        <v>0.59356337796806857</v>
      </c>
      <c r="T275" s="2">
        <f>-(R275-K275)</f>
        <v>-0.11015390505359868</v>
      </c>
      <c r="U275">
        <v>1087</v>
      </c>
      <c r="V275" s="4">
        <v>7.8E-2</v>
      </c>
      <c r="W275" s="2">
        <f t="shared" si="142"/>
        <v>0.44512506380806532</v>
      </c>
      <c r="X275" s="2">
        <f t="shared" si="158"/>
        <v>0.51875547598271066</v>
      </c>
      <c r="Y275">
        <f t="shared" si="150"/>
        <v>1044.607</v>
      </c>
      <c r="Z275" s="2">
        <f t="shared" si="159"/>
        <v>0.46676518631955083</v>
      </c>
      <c r="AA275" s="2">
        <f t="shared" si="160"/>
        <v>0.53752401241938486</v>
      </c>
      <c r="AB275" s="2">
        <f t="shared" si="151"/>
        <v>6.3394078611536397E-2</v>
      </c>
      <c r="AC275">
        <v>1063</v>
      </c>
      <c r="AD275" s="2">
        <v>0.22800000000000001</v>
      </c>
      <c r="AE275" s="2">
        <f t="shared" si="161"/>
        <v>0.45737621235324144</v>
      </c>
      <c r="AF275" s="2">
        <f t="shared" si="162"/>
        <v>0.53342752566916729</v>
      </c>
      <c r="AG275">
        <f t="shared" si="130"/>
        <v>941.81799999999998</v>
      </c>
      <c r="AH275" s="2">
        <f t="shared" si="163"/>
        <v>0.51923532414497198</v>
      </c>
      <c r="AI275" s="2">
        <f t="shared" si="164"/>
        <v>0.58230697145523203</v>
      </c>
      <c r="AJ275" s="4">
        <f t="shared" si="152"/>
        <v>-0.17108772633920069</v>
      </c>
      <c r="AK275" s="4">
        <f t="shared" si="153"/>
        <v>2.3250305839303199E-2</v>
      </c>
      <c r="AL275" s="4">
        <f t="shared" si="154"/>
        <v>-9.8399685240478124E-2</v>
      </c>
    </row>
    <row r="276" spans="1:38" ht="12.75" customHeight="1" x14ac:dyDescent="0.2">
      <c r="A276" t="s">
        <v>2</v>
      </c>
      <c r="B276" s="11" t="s">
        <v>81</v>
      </c>
      <c r="D276">
        <v>2052</v>
      </c>
      <c r="E276" s="1">
        <v>38961</v>
      </c>
      <c r="F276">
        <v>1360</v>
      </c>
      <c r="G276" s="2">
        <v>0.20300000000000001</v>
      </c>
      <c r="H276" s="2">
        <f>(D276-F276)/D276</f>
        <v>0.33723196881091616</v>
      </c>
      <c r="I276" s="2">
        <f>(D276-(F276/1.161))/D276</f>
        <v>0.42914036934618099</v>
      </c>
      <c r="J276">
        <f t="shared" si="146"/>
        <v>1221.96</v>
      </c>
      <c r="K276" s="2">
        <f>(D276-J276)/D276</f>
        <v>0.40450292397660814</v>
      </c>
      <c r="L276" s="2">
        <f>(D276-(J276/1.161))/D276</f>
        <v>0.48708262185754359</v>
      </c>
      <c r="M276">
        <v>1183</v>
      </c>
      <c r="N276" s="2">
        <v>0.17499999999999999</v>
      </c>
      <c r="O276" s="2">
        <f t="shared" si="155"/>
        <v>0.42348927875243664</v>
      </c>
      <c r="P276" s="2">
        <f>((D276-(J276/1.156))/D276)</f>
        <v>0.4848641210870312</v>
      </c>
      <c r="Q276">
        <f t="shared" si="129"/>
        <v>1079.4875</v>
      </c>
      <c r="R276" s="2">
        <f t="shared" si="156"/>
        <v>0.47393396686159844</v>
      </c>
      <c r="S276" s="2">
        <f t="shared" si="157"/>
        <v>0.54492557686989485</v>
      </c>
      <c r="T276" s="2">
        <f>-(R276-K276)</f>
        <v>-6.9431042884990302E-2</v>
      </c>
      <c r="U276">
        <v>1181</v>
      </c>
      <c r="V276" s="4">
        <v>0.22500000000000001</v>
      </c>
      <c r="W276" s="2">
        <f t="shared" si="142"/>
        <v>0.42446393762183238</v>
      </c>
      <c r="X276" s="2">
        <f t="shared" si="158"/>
        <v>0.50083602569109487</v>
      </c>
      <c r="Y276">
        <f t="shared" si="150"/>
        <v>1048.1375</v>
      </c>
      <c r="Z276" s="2">
        <f t="shared" si="159"/>
        <v>0.48921174463937622</v>
      </c>
      <c r="AA276" s="2">
        <f t="shared" si="160"/>
        <v>0.55699197280084667</v>
      </c>
      <c r="AB276" s="2">
        <f t="shared" si="151"/>
        <v>-1.5277777777777779E-2</v>
      </c>
      <c r="AC276">
        <v>1145</v>
      </c>
      <c r="AD276" s="2">
        <v>0.11600000000000001</v>
      </c>
      <c r="AE276" s="2">
        <f t="shared" si="161"/>
        <v>0.44200779727095518</v>
      </c>
      <c r="AF276" s="2">
        <f t="shared" si="162"/>
        <v>0.52021306730090733</v>
      </c>
      <c r="AG276">
        <f t="shared" si="130"/>
        <v>1078.5899999999999</v>
      </c>
      <c r="AH276" s="2">
        <f t="shared" si="163"/>
        <v>0.47437134502923983</v>
      </c>
      <c r="AI276" s="2">
        <f t="shared" si="164"/>
        <v>0.54332870984295378</v>
      </c>
      <c r="AJ276" s="4">
        <f t="shared" si="152"/>
        <v>-0.11732789944024372</v>
      </c>
      <c r="AK276" s="4">
        <f t="shared" si="153"/>
        <v>-8.3141305480611541E-4</v>
      </c>
      <c r="AL276" s="4">
        <f t="shared" si="154"/>
        <v>2.9053917067178563E-2</v>
      </c>
    </row>
    <row r="277" spans="1:38" ht="12.75" customHeight="1" x14ac:dyDescent="0.2">
      <c r="A277" t="s">
        <v>2</v>
      </c>
      <c r="B277" s="11" t="s">
        <v>278</v>
      </c>
      <c r="D277">
        <v>1943</v>
      </c>
      <c r="E277" s="1">
        <v>38961</v>
      </c>
      <c r="G277" s="2">
        <v>0.22700000000000001</v>
      </c>
      <c r="M277">
        <v>1096</v>
      </c>
      <c r="N277" s="2">
        <v>0.222</v>
      </c>
      <c r="O277" s="2">
        <f t="shared" si="155"/>
        <v>0.43592382913021099</v>
      </c>
      <c r="Q277">
        <f t="shared" si="129"/>
        <v>974.34400000000005</v>
      </c>
      <c r="R277" s="2">
        <f t="shared" si="156"/>
        <v>0.49853628409675754</v>
      </c>
      <c r="S277" s="2">
        <f t="shared" si="157"/>
        <v>0.56620785821518826</v>
      </c>
      <c r="T277" s="2"/>
      <c r="U277">
        <v>996</v>
      </c>
      <c r="W277" s="2">
        <f t="shared" si="142"/>
        <v>0.48739063304168811</v>
      </c>
      <c r="X277" s="2">
        <f t="shared" si="158"/>
        <v>0.55541251781586132</v>
      </c>
      <c r="Y277">
        <f t="shared" si="150"/>
        <v>996</v>
      </c>
      <c r="Z277" s="2">
        <f t="shared" si="159"/>
        <v>0.48739063304168811</v>
      </c>
      <c r="AA277" s="2">
        <f t="shared" si="160"/>
        <v>0.55541251781586132</v>
      </c>
      <c r="AB277" s="2">
        <f t="shared" si="151"/>
        <v>1.1145651055069428E-2</v>
      </c>
      <c r="AC277">
        <v>955</v>
      </c>
      <c r="AD277" s="2">
        <v>0.28599999999999998</v>
      </c>
      <c r="AE277" s="2">
        <f t="shared" si="161"/>
        <v>0.50849202264539373</v>
      </c>
      <c r="AF277" s="2">
        <f t="shared" si="162"/>
        <v>0.57737921121701952</v>
      </c>
      <c r="AG277">
        <f t="shared" si="130"/>
        <v>818.43499999999995</v>
      </c>
      <c r="AH277" s="2">
        <f t="shared" si="163"/>
        <v>0.57877766340710246</v>
      </c>
      <c r="AI277" s="2">
        <f t="shared" si="164"/>
        <v>0.6340379351929647</v>
      </c>
      <c r="AJ277" s="4">
        <f t="shared" si="152"/>
        <v>-0.57877766340710246</v>
      </c>
      <c r="AK277" s="4">
        <f t="shared" si="153"/>
        <v>-0.16001432758861364</v>
      </c>
      <c r="AL277" s="4">
        <f t="shared" si="154"/>
        <v>-0.17827811244979919</v>
      </c>
    </row>
    <row r="278" spans="1:38" ht="12.75" customHeight="1" x14ac:dyDescent="0.2">
      <c r="A278" t="s">
        <v>2</v>
      </c>
      <c r="B278" s="11" t="s">
        <v>279</v>
      </c>
      <c r="D278">
        <v>1930</v>
      </c>
      <c r="E278" s="1">
        <v>38961</v>
      </c>
      <c r="G278" s="2">
        <v>0.22700000000000001</v>
      </c>
      <c r="M278">
        <v>1109</v>
      </c>
      <c r="N278" s="2">
        <v>0.222</v>
      </c>
      <c r="O278" s="2">
        <f t="shared" si="155"/>
        <v>0.42538860103626941</v>
      </c>
      <c r="Q278">
        <f t="shared" si="129"/>
        <v>985.90100000000007</v>
      </c>
      <c r="R278" s="2">
        <f t="shared" si="156"/>
        <v>0.4891704663212435</v>
      </c>
      <c r="S278" s="2">
        <f t="shared" si="157"/>
        <v>0.55810593972425904</v>
      </c>
      <c r="T278" s="2"/>
      <c r="U278">
        <v>1083</v>
      </c>
      <c r="V278" s="4">
        <v>0.125</v>
      </c>
      <c r="W278" s="2">
        <f t="shared" si="142"/>
        <v>0.438860103626943</v>
      </c>
      <c r="X278" s="2">
        <f t="shared" si="158"/>
        <v>0.51332185917341111</v>
      </c>
      <c r="Y278">
        <f t="shared" si="150"/>
        <v>1015.3125</v>
      </c>
      <c r="Z278" s="2">
        <f t="shared" si="159"/>
        <v>0.47393134715025909</v>
      </c>
      <c r="AA278" s="2">
        <f t="shared" si="160"/>
        <v>0.54373924297507292</v>
      </c>
      <c r="AB278" s="2">
        <f t="shared" si="151"/>
        <v>1.5239119170984416E-2</v>
      </c>
      <c r="AC278">
        <v>1076</v>
      </c>
      <c r="AD278" s="2">
        <v>8.3000000000000004E-2</v>
      </c>
      <c r="AE278" s="2">
        <f t="shared" si="161"/>
        <v>0.44248704663212435</v>
      </c>
      <c r="AF278" s="2">
        <f t="shared" si="162"/>
        <v>0.52062514757706313</v>
      </c>
      <c r="AG278">
        <f t="shared" si="130"/>
        <v>1031.346</v>
      </c>
      <c r="AH278" s="2">
        <f t="shared" si="163"/>
        <v>0.46562383419689118</v>
      </c>
      <c r="AI278" s="2">
        <f t="shared" si="164"/>
        <v>0.53572878731267704</v>
      </c>
      <c r="AJ278" s="4">
        <f t="shared" si="152"/>
        <v>-0.46562383419689124</v>
      </c>
      <c r="AK278" s="4">
        <f t="shared" si="153"/>
        <v>4.6094891880624794E-2</v>
      </c>
      <c r="AL278" s="4">
        <f t="shared" si="154"/>
        <v>1.5791689750692464E-2</v>
      </c>
    </row>
    <row r="279" spans="1:38" ht="12.75" customHeight="1" x14ac:dyDescent="0.2">
      <c r="A279" t="s">
        <v>2</v>
      </c>
      <c r="B279" s="11" t="s">
        <v>82</v>
      </c>
      <c r="D279">
        <v>2032</v>
      </c>
      <c r="E279" s="1">
        <v>38961</v>
      </c>
      <c r="F279">
        <v>1361</v>
      </c>
      <c r="G279" s="2">
        <v>0.24299999999999999</v>
      </c>
      <c r="H279" s="2">
        <f>(D279-F279)/D279</f>
        <v>0.33021653543307089</v>
      </c>
      <c r="I279" s="2">
        <f>(D279-(F279/1.161))/D279</f>
        <v>0.42309779107068979</v>
      </c>
      <c r="J279">
        <f t="shared" si="146"/>
        <v>1195.6385</v>
      </c>
      <c r="K279" s="2">
        <f>(D279-J279)/D279</f>
        <v>0.41159522637795276</v>
      </c>
      <c r="L279" s="2">
        <f>(D279-(J279/1.161))/D279</f>
        <v>0.49319140945560097</v>
      </c>
      <c r="M279">
        <v>1203</v>
      </c>
      <c r="N279" s="2">
        <v>0.185</v>
      </c>
      <c r="O279" s="2">
        <f t="shared" si="155"/>
        <v>0.40797244094488189</v>
      </c>
      <c r="P279" s="2">
        <f>((D279-(J279/1.156))/D279)</f>
        <v>0.49099933077677571</v>
      </c>
      <c r="Q279">
        <f t="shared" si="129"/>
        <v>1091.7224999999999</v>
      </c>
      <c r="R279" s="2">
        <f t="shared" si="156"/>
        <v>0.46273499015748037</v>
      </c>
      <c r="S279" s="2">
        <f t="shared" si="157"/>
        <v>0.53523788075906609</v>
      </c>
      <c r="T279" s="2">
        <f>-(R279-K279)</f>
        <v>-5.1139763779527614E-2</v>
      </c>
      <c r="U279">
        <v>1327</v>
      </c>
      <c r="V279" s="4">
        <v>0.16200000000000001</v>
      </c>
      <c r="W279" s="2">
        <f t="shared" si="142"/>
        <v>0.34694881889763779</v>
      </c>
      <c r="X279" s="2">
        <f t="shared" si="158"/>
        <v>0.43360695481148115</v>
      </c>
      <c r="Y279">
        <f t="shared" si="150"/>
        <v>1219.5130000000001</v>
      </c>
      <c r="Z279" s="2">
        <f t="shared" si="159"/>
        <v>0.39984596456692906</v>
      </c>
      <c r="AA279" s="2">
        <f t="shared" si="160"/>
        <v>0.47948479147175116</v>
      </c>
      <c r="AB279" s="2">
        <f t="shared" si="151"/>
        <v>6.2889025590551317E-2</v>
      </c>
      <c r="AC279">
        <v>1283</v>
      </c>
      <c r="AD279" s="2">
        <v>0.215</v>
      </c>
      <c r="AE279" s="2">
        <f t="shared" si="161"/>
        <v>0.36860236220472442</v>
      </c>
      <c r="AF279" s="2">
        <f t="shared" si="162"/>
        <v>0.45709575426029614</v>
      </c>
      <c r="AG279">
        <f t="shared" si="130"/>
        <v>1145.0774999999999</v>
      </c>
      <c r="AH279" s="2">
        <f t="shared" si="163"/>
        <v>0.43647760826771659</v>
      </c>
      <c r="AI279" s="2">
        <f t="shared" si="164"/>
        <v>0.51040626261313349</v>
      </c>
      <c r="AJ279" s="4">
        <f t="shared" si="152"/>
        <v>-4.2287865437588543E-2</v>
      </c>
      <c r="AK279" s="4">
        <f t="shared" si="153"/>
        <v>4.8872309584166329E-2</v>
      </c>
      <c r="AL279" s="4">
        <f t="shared" si="154"/>
        <v>-6.1037069715534374E-2</v>
      </c>
    </row>
    <row r="280" spans="1:38" ht="12.75" customHeight="1" x14ac:dyDescent="0.2">
      <c r="A280" t="s">
        <v>2</v>
      </c>
      <c r="B280" s="11" t="s">
        <v>83</v>
      </c>
      <c r="D280">
        <v>2103</v>
      </c>
      <c r="E280" s="1">
        <v>38961</v>
      </c>
      <c r="F280">
        <v>1485</v>
      </c>
      <c r="G280" s="2">
        <v>0.189</v>
      </c>
      <c r="H280" s="2">
        <f>(D280-F280)/D280</f>
        <v>0.29386590584878747</v>
      </c>
      <c r="I280" s="2">
        <f>(D280-(F280/1.161))/D280</f>
        <v>0.39178803260016148</v>
      </c>
      <c r="J280">
        <f t="shared" si="146"/>
        <v>1344.6675</v>
      </c>
      <c r="K280" s="2">
        <f>(D280-J280)/D280</f>
        <v>0.36059557774607703</v>
      </c>
      <c r="L280" s="2">
        <f>(D280-(J280/1.161))/D280</f>
        <v>0.44926406351944614</v>
      </c>
      <c r="M280">
        <v>1390</v>
      </c>
      <c r="N280" s="2">
        <v>0.191</v>
      </c>
      <c r="O280" s="2">
        <f t="shared" si="155"/>
        <v>0.33903946742748453</v>
      </c>
      <c r="P280" s="2">
        <f>((D280-(J280/1.156))/D280)</f>
        <v>0.44688198766961673</v>
      </c>
      <c r="Q280">
        <f t="shared" si="129"/>
        <v>1257.2549999999999</v>
      </c>
      <c r="R280" s="2">
        <f t="shared" si="156"/>
        <v>0.40216119828815983</v>
      </c>
      <c r="S280" s="2">
        <f t="shared" si="157"/>
        <v>0.48283840682366769</v>
      </c>
      <c r="T280" s="2">
        <f>-(R280-K280)</f>
        <v>-4.1565620542082793E-2</v>
      </c>
      <c r="U280">
        <v>1303</v>
      </c>
      <c r="V280" s="4">
        <v>0.127</v>
      </c>
      <c r="W280" s="2">
        <f t="shared" si="142"/>
        <v>0.38040893961008082</v>
      </c>
      <c r="X280" s="2">
        <f t="shared" si="158"/>
        <v>0.46262700746754626</v>
      </c>
      <c r="Y280">
        <f t="shared" si="150"/>
        <v>1220.2594999999999</v>
      </c>
      <c r="Z280" s="2">
        <f t="shared" si="159"/>
        <v>0.41975297194484074</v>
      </c>
      <c r="AA280" s="2">
        <f t="shared" si="160"/>
        <v>0.49675019249335711</v>
      </c>
      <c r="AB280" s="2">
        <f t="shared" si="151"/>
        <v>-1.7591773656680909E-2</v>
      </c>
      <c r="AC280">
        <v>1331</v>
      </c>
      <c r="AD280" s="2">
        <v>0.104</v>
      </c>
      <c r="AE280" s="2">
        <f t="shared" si="161"/>
        <v>0.367094626723728</v>
      </c>
      <c r="AF280" s="2">
        <f t="shared" si="162"/>
        <v>0.45579933510208775</v>
      </c>
      <c r="AG280">
        <f t="shared" si="130"/>
        <v>1261.788</v>
      </c>
      <c r="AH280" s="2">
        <f t="shared" si="163"/>
        <v>0.40000570613409414</v>
      </c>
      <c r="AI280" s="2">
        <f t="shared" si="164"/>
        <v>0.47871911914343546</v>
      </c>
      <c r="AJ280" s="4">
        <f t="shared" si="152"/>
        <v>-6.1635683170746733E-2</v>
      </c>
      <c r="AK280" s="4">
        <f t="shared" si="153"/>
        <v>3.6054738298915132E-3</v>
      </c>
      <c r="AL280" s="4">
        <f t="shared" si="154"/>
        <v>3.4032515215001474E-2</v>
      </c>
    </row>
    <row r="281" spans="1:38" ht="12.75" customHeight="1" x14ac:dyDescent="0.2">
      <c r="A281" t="s">
        <v>2</v>
      </c>
      <c r="B281" s="11" t="s">
        <v>84</v>
      </c>
      <c r="D281">
        <v>1950</v>
      </c>
      <c r="E281" s="1">
        <v>38961</v>
      </c>
      <c r="F281">
        <v>1361</v>
      </c>
      <c r="G281" s="2">
        <v>0.20899999999999999</v>
      </c>
      <c r="H281" s="2">
        <f>(D281-F281)/D281</f>
        <v>0.30205128205128207</v>
      </c>
      <c r="I281" s="2">
        <f>(D281-(F281/1.161))/D281</f>
        <v>0.39883831356699573</v>
      </c>
      <c r="J281">
        <f t="shared" si="146"/>
        <v>1218.7755</v>
      </c>
      <c r="K281" s="2">
        <f>(D281-J281)/D281</f>
        <v>0.37498692307692311</v>
      </c>
      <c r="L281" s="2">
        <f>(D281-(J281/1.161))/D281</f>
        <v>0.4616597097992447</v>
      </c>
      <c r="M281">
        <v>1120</v>
      </c>
      <c r="N281" s="2">
        <v>0.222</v>
      </c>
      <c r="O281" s="2">
        <f t="shared" si="155"/>
        <v>0.42564102564102563</v>
      </c>
      <c r="P281" s="2">
        <f>((D281-(J281/1.156))/D281)</f>
        <v>0.45933124833643862</v>
      </c>
      <c r="Q281">
        <f t="shared" si="129"/>
        <v>995.68000000000006</v>
      </c>
      <c r="R281" s="2">
        <f t="shared" si="156"/>
        <v>0.48939487179487179</v>
      </c>
      <c r="S281" s="2">
        <f t="shared" si="157"/>
        <v>0.55830006210629035</v>
      </c>
      <c r="T281" s="2">
        <f>-(R281-K281)</f>
        <v>-0.11440794871794868</v>
      </c>
      <c r="U281">
        <v>1262</v>
      </c>
      <c r="V281" s="4">
        <v>0.14599999999999999</v>
      </c>
      <c r="W281" s="2">
        <f t="shared" si="142"/>
        <v>0.3528205128205128</v>
      </c>
      <c r="X281" s="2">
        <f t="shared" si="158"/>
        <v>0.43869949073765208</v>
      </c>
      <c r="Y281">
        <f t="shared" si="150"/>
        <v>1169.874</v>
      </c>
      <c r="Z281" s="2">
        <f t="shared" si="159"/>
        <v>0.40006461538461535</v>
      </c>
      <c r="AA281" s="2">
        <f t="shared" si="160"/>
        <v>0.47967442791380349</v>
      </c>
      <c r="AB281" s="2">
        <f t="shared" si="151"/>
        <v>8.9330256410256437E-2</v>
      </c>
      <c r="AC281">
        <v>1175</v>
      </c>
      <c r="AD281" s="2">
        <v>9.9000000000000005E-2</v>
      </c>
      <c r="AE281" s="2">
        <f t="shared" si="161"/>
        <v>0.39743589743589741</v>
      </c>
      <c r="AF281" s="2">
        <f t="shared" si="162"/>
        <v>0.48188813193112423</v>
      </c>
      <c r="AG281">
        <f t="shared" si="130"/>
        <v>1116.8375000000001</v>
      </c>
      <c r="AH281" s="2">
        <f t="shared" si="163"/>
        <v>0.42726282051282044</v>
      </c>
      <c r="AI281" s="2">
        <f t="shared" si="164"/>
        <v>0.50240036534563026</v>
      </c>
      <c r="AJ281" s="4">
        <f t="shared" si="152"/>
        <v>-8.3639685897853699E-2</v>
      </c>
      <c r="AK281" s="4">
        <f t="shared" si="153"/>
        <v>0.12168317130001619</v>
      </c>
      <c r="AL281" s="4">
        <f t="shared" si="154"/>
        <v>-4.533522413524859E-2</v>
      </c>
    </row>
    <row r="282" spans="1:38" ht="12.75" customHeight="1" x14ac:dyDescent="0.2">
      <c r="A282" t="s">
        <v>2</v>
      </c>
      <c r="B282" s="11" t="s">
        <v>85</v>
      </c>
      <c r="D282">
        <v>2362</v>
      </c>
      <c r="E282" s="1">
        <v>38961</v>
      </c>
      <c r="F282">
        <v>1521</v>
      </c>
      <c r="G282" s="2">
        <v>0.16700000000000001</v>
      </c>
      <c r="H282" s="2">
        <f>(D282-F282)/D282</f>
        <v>0.3560541913632515</v>
      </c>
      <c r="I282" s="2">
        <f>(D282-(F282/1.161))/D282</f>
        <v>0.44535244734130186</v>
      </c>
      <c r="J282">
        <f t="shared" si="146"/>
        <v>1393.9965</v>
      </c>
      <c r="K282" s="2">
        <f>(D282-J282)/D282</f>
        <v>0.40982366638441997</v>
      </c>
      <c r="L282" s="2">
        <f>(D282-(J282/1.161))/D282</f>
        <v>0.49166551798830321</v>
      </c>
      <c r="M282">
        <v>1450</v>
      </c>
      <c r="N282" s="2">
        <v>0.11</v>
      </c>
      <c r="O282" s="2">
        <f t="shared" si="155"/>
        <v>0.38611346316680778</v>
      </c>
      <c r="P282" s="2">
        <f>((D282-(J282/1.156))/D282)</f>
        <v>0.48946683943288927</v>
      </c>
      <c r="Q282">
        <f t="shared" ref="Q282:Q345" si="165">M282*(1-(N282/2))</f>
        <v>1370.25</v>
      </c>
      <c r="R282" s="2">
        <f t="shared" si="156"/>
        <v>0.41987722269263333</v>
      </c>
      <c r="S282" s="2">
        <f t="shared" si="157"/>
        <v>0.49816368745037487</v>
      </c>
      <c r="T282" s="2">
        <f>-(R282-K282)</f>
        <v>-1.0053556308213363E-2</v>
      </c>
      <c r="U282">
        <v>1322</v>
      </c>
      <c r="V282" s="4">
        <v>0.20799999999999999</v>
      </c>
      <c r="W282" s="2">
        <f t="shared" si="142"/>
        <v>0.44030482641828961</v>
      </c>
      <c r="X282" s="2">
        <f t="shared" si="158"/>
        <v>0.51457487113468303</v>
      </c>
      <c r="Y282">
        <f t="shared" si="150"/>
        <v>1184.5119999999999</v>
      </c>
      <c r="Z282" s="2">
        <f t="shared" si="159"/>
        <v>0.49851312447078749</v>
      </c>
      <c r="AA282" s="2">
        <f t="shared" si="160"/>
        <v>0.56505908453667597</v>
      </c>
      <c r="AB282" s="2">
        <f t="shared" si="151"/>
        <v>-7.863590177815416E-2</v>
      </c>
      <c r="AC282">
        <v>1364</v>
      </c>
      <c r="AD282" s="2">
        <v>0.106</v>
      </c>
      <c r="AE282" s="2">
        <f t="shared" si="161"/>
        <v>0.4225232853513971</v>
      </c>
      <c r="AF282" s="2">
        <f t="shared" si="162"/>
        <v>0.50345940270971379</v>
      </c>
      <c r="AG282">
        <f t="shared" si="130"/>
        <v>1291.7079999999999</v>
      </c>
      <c r="AH282" s="2">
        <f t="shared" si="163"/>
        <v>0.45312955122777315</v>
      </c>
      <c r="AI282" s="2">
        <f t="shared" si="164"/>
        <v>0.52487363269137544</v>
      </c>
      <c r="AJ282" s="4">
        <f t="shared" si="152"/>
        <v>-7.3377874334691798E-2</v>
      </c>
      <c r="AK282" s="4">
        <f t="shared" si="153"/>
        <v>-5.731946725050191E-2</v>
      </c>
      <c r="AL282" s="4">
        <f t="shared" si="154"/>
        <v>9.049802787983563E-2</v>
      </c>
    </row>
    <row r="283" spans="1:38" ht="12.75" customHeight="1" x14ac:dyDescent="0.2">
      <c r="A283" t="s">
        <v>2</v>
      </c>
      <c r="B283" s="11" t="s">
        <v>2</v>
      </c>
      <c r="D283">
        <v>2625</v>
      </c>
      <c r="E283" s="1">
        <v>38961</v>
      </c>
      <c r="F283">
        <v>1902</v>
      </c>
      <c r="G283" s="2">
        <v>0.23200000000000001</v>
      </c>
      <c r="H283" s="2">
        <f>(D283-F283)/D283</f>
        <v>0.27542857142857141</v>
      </c>
      <c r="I283" s="2">
        <f>(D283-(F283/1.161))/D283</f>
        <v>0.37590746893072474</v>
      </c>
      <c r="J283">
        <f t="shared" si="146"/>
        <v>1681.3679999999999</v>
      </c>
      <c r="K283" s="2">
        <f>(D283-J283)/D283</f>
        <v>0.35947885714285716</v>
      </c>
      <c r="L283" s="2">
        <f>(D283-(J283/1.161))/D283</f>
        <v>0.44830220253476072</v>
      </c>
      <c r="M283">
        <v>1783</v>
      </c>
      <c r="N283" s="2">
        <v>0.224</v>
      </c>
      <c r="O283" s="2">
        <f t="shared" si="155"/>
        <v>0.32076190476190475</v>
      </c>
      <c r="P283" s="2">
        <f>((D283-(J283/1.156))/D283)</f>
        <v>0.44591596638655462</v>
      </c>
      <c r="Q283">
        <f t="shared" si="165"/>
        <v>1583.3040000000001</v>
      </c>
      <c r="R283" s="2">
        <f t="shared" si="156"/>
        <v>0.39683657142857137</v>
      </c>
      <c r="S283" s="2">
        <f t="shared" si="157"/>
        <v>0.47823232822540773</v>
      </c>
      <c r="T283" s="2">
        <f>-(R283-K283)</f>
        <v>-3.7357714285714216E-2</v>
      </c>
      <c r="U283">
        <v>1766</v>
      </c>
      <c r="V283" s="4">
        <v>0.19900000000000001</v>
      </c>
      <c r="W283" s="2">
        <f t="shared" ref="W283:W314" si="166">(D283-U283)/D283</f>
        <v>0.32723809523809522</v>
      </c>
      <c r="X283" s="2">
        <f t="shared" si="158"/>
        <v>0.41651179118655274</v>
      </c>
      <c r="Y283">
        <f t="shared" si="150"/>
        <v>1590.2829999999999</v>
      </c>
      <c r="Z283" s="2">
        <f t="shared" si="159"/>
        <v>0.39417790476190478</v>
      </c>
      <c r="AA283" s="2">
        <f t="shared" si="160"/>
        <v>0.47456886796349074</v>
      </c>
      <c r="AB283" s="2">
        <f t="shared" si="151"/>
        <v>2.658666666666587E-3</v>
      </c>
      <c r="AC283">
        <v>1773</v>
      </c>
      <c r="AD283" s="2">
        <v>0.16700000000000001</v>
      </c>
      <c r="AE283" s="2">
        <f t="shared" si="161"/>
        <v>0.32457142857142857</v>
      </c>
      <c r="AF283" s="2">
        <f t="shared" si="162"/>
        <v>0.419235966097531</v>
      </c>
      <c r="AG283">
        <f t="shared" si="130"/>
        <v>1624.9545000000001</v>
      </c>
      <c r="AH283" s="2">
        <f t="shared" si="163"/>
        <v>0.38096971428571424</v>
      </c>
      <c r="AI283" s="2">
        <f t="shared" si="164"/>
        <v>0.46218046419262748</v>
      </c>
      <c r="AJ283" s="4">
        <f t="shared" si="152"/>
        <v>-3.3552143254778254E-2</v>
      </c>
      <c r="AK283" s="4">
        <f t="shared" si="153"/>
        <v>2.6306066301859787E-2</v>
      </c>
      <c r="AL283" s="4">
        <f t="shared" si="154"/>
        <v>2.1802094344214217E-2</v>
      </c>
    </row>
    <row r="284" spans="1:38" ht="12.75" customHeight="1" x14ac:dyDescent="0.2">
      <c r="A284" t="s">
        <v>37</v>
      </c>
      <c r="D284" t="s">
        <v>295</v>
      </c>
      <c r="S284" s="2"/>
      <c r="T284" s="2"/>
      <c r="U284">
        <v>1328</v>
      </c>
      <c r="V284" s="4">
        <v>0.13500000000000001</v>
      </c>
      <c r="W284" t="s">
        <v>295</v>
      </c>
      <c r="Y284">
        <f t="shared" si="150"/>
        <v>1238.3599999999999</v>
      </c>
      <c r="Z284" s="2">
        <v>0</v>
      </c>
      <c r="AB284" s="2">
        <f t="shared" si="151"/>
        <v>0</v>
      </c>
      <c r="AC284">
        <v>1283</v>
      </c>
      <c r="AD284" s="2">
        <v>0.185</v>
      </c>
      <c r="AE284" s="2" t="s">
        <v>295</v>
      </c>
      <c r="AG284">
        <f t="shared" si="130"/>
        <v>1164.3225</v>
      </c>
      <c r="AH284" s="2" t="s">
        <v>295</v>
      </c>
      <c r="AI284" s="2" t="s">
        <v>295</v>
      </c>
      <c r="AJ284" s="4" t="s">
        <v>295</v>
      </c>
      <c r="AK284" s="4" t="s">
        <v>295</v>
      </c>
      <c r="AL284" s="4" t="s">
        <v>295</v>
      </c>
    </row>
    <row r="285" spans="1:38" ht="12.75" customHeight="1" x14ac:dyDescent="0.2">
      <c r="A285" t="s">
        <v>37</v>
      </c>
      <c r="B285" s="11" t="s">
        <v>37</v>
      </c>
      <c r="D285" t="s">
        <v>295</v>
      </c>
      <c r="S285" s="2"/>
      <c r="T285" s="2"/>
      <c r="V285" s="4">
        <v>0.13500000000000001</v>
      </c>
      <c r="W285" t="s">
        <v>295</v>
      </c>
      <c r="Y285">
        <f t="shared" si="150"/>
        <v>0</v>
      </c>
      <c r="Z285" s="2">
        <v>0</v>
      </c>
      <c r="AB285" s="2">
        <f t="shared" si="151"/>
        <v>0</v>
      </c>
      <c r="AC285">
        <v>1420</v>
      </c>
      <c r="AD285" s="2">
        <v>0.185</v>
      </c>
      <c r="AE285" s="2" t="s">
        <v>295</v>
      </c>
      <c r="AG285">
        <f t="shared" si="130"/>
        <v>1288.6499999999999</v>
      </c>
      <c r="AH285" s="2" t="s">
        <v>295</v>
      </c>
      <c r="AI285" s="2" t="s">
        <v>295</v>
      </c>
      <c r="AJ285" s="4" t="s">
        <v>295</v>
      </c>
      <c r="AK285" s="4" t="s">
        <v>295</v>
      </c>
      <c r="AL285" s="4" t="s">
        <v>295</v>
      </c>
    </row>
    <row r="286" spans="1:38" ht="12.75" customHeight="1" x14ac:dyDescent="0.2">
      <c r="A286" t="s">
        <v>23</v>
      </c>
      <c r="D286">
        <v>3010</v>
      </c>
      <c r="E286" s="1">
        <v>38961</v>
      </c>
      <c r="F286">
        <v>1556</v>
      </c>
      <c r="G286" s="2">
        <v>0.253</v>
      </c>
      <c r="H286" s="2">
        <f t="shared" ref="H286:H297" si="167">(D286-F286)/D286</f>
        <v>0.48305647840531563</v>
      </c>
      <c r="I286" s="2">
        <f>(D286-(F286/1.161))/D286</f>
        <v>0.55474287545677481</v>
      </c>
      <c r="J286">
        <f t="shared" si="146"/>
        <v>1359.1659999999999</v>
      </c>
      <c r="K286" s="2">
        <f t="shared" ref="K286:K297" si="168">(D286-J286)/D286</f>
        <v>0.54844983388704316</v>
      </c>
      <c r="L286" s="2">
        <f>(D286-(J286/1.161))/D286</f>
        <v>0.61106790171149283</v>
      </c>
      <c r="M286">
        <v>1412</v>
      </c>
      <c r="N286" s="2">
        <v>0.248</v>
      </c>
      <c r="O286" s="2">
        <f t="shared" ref="O286:O298" si="169">(D286-M286)/D286</f>
        <v>0.53089700996677736</v>
      </c>
      <c r="P286" s="2">
        <f>((D286-(J286/1.156))/D286)</f>
        <v>0.60938566945245942</v>
      </c>
      <c r="Q286">
        <f t="shared" si="165"/>
        <v>1236.912</v>
      </c>
      <c r="R286" s="2">
        <f t="shared" ref="R286:R298" si="170">(D286-Q286)/D286</f>
        <v>0.58906578073089699</v>
      </c>
      <c r="S286" s="2">
        <f>(D286-(Q286/1.156))/D286</f>
        <v>0.64452057156651987</v>
      </c>
      <c r="T286" s="2">
        <f t="shared" ref="T286:T297" si="171">-(R286-K286)</f>
        <v>-4.0615946843853834E-2</v>
      </c>
      <c r="U286">
        <v>1406</v>
      </c>
      <c r="V286" s="4">
        <v>0.23200000000000001</v>
      </c>
      <c r="W286" s="2">
        <f t="shared" si="166"/>
        <v>0.53289036544850499</v>
      </c>
      <c r="X286" s="2">
        <f>(D286-(U286/1.153))/D286</f>
        <v>0.59487455806461842</v>
      </c>
      <c r="Y286">
        <f t="shared" si="150"/>
        <v>1242.904</v>
      </c>
      <c r="Z286" s="2">
        <f t="shared" ref="Z286:Z298" si="172">(D286-Y286)/D286</f>
        <v>0.58707508305647838</v>
      </c>
      <c r="AA286" s="2">
        <f>(D286-(Y286/1.153))/D286</f>
        <v>0.64186910932912267</v>
      </c>
      <c r="AB286" s="2">
        <f t="shared" si="151"/>
        <v>1.9906976744186178E-3</v>
      </c>
      <c r="AC286">
        <v>1359</v>
      </c>
      <c r="AD286" s="2">
        <v>0.218</v>
      </c>
      <c r="AE286" s="2">
        <f t="shared" ref="AE286:AE298" si="173">(D286-AC286)/D286</f>
        <v>0.54850498338870435</v>
      </c>
      <c r="AF286" s="2">
        <f>(D286-(AC286/1.163))/D286</f>
        <v>0.61178416456466411</v>
      </c>
      <c r="AG286">
        <f t="shared" si="130"/>
        <v>1210.8689999999999</v>
      </c>
      <c r="AH286" s="2">
        <f t="shared" ref="AH286:AH298" si="174">(D286-AG286)/D286</f>
        <v>0.59771794019933555</v>
      </c>
      <c r="AI286" s="2">
        <f>(D286-(AG286/1.151))/D286</f>
        <v>0.65049343197162079</v>
      </c>
      <c r="AJ286" s="4">
        <f t="shared" si="152"/>
        <v>-0.10910882114473147</v>
      </c>
      <c r="AK286" s="4">
        <f t="shared" si="153"/>
        <v>-2.1054852730024495E-2</v>
      </c>
      <c r="AL286" s="4">
        <f t="shared" si="154"/>
        <v>-2.5774315634996828E-2</v>
      </c>
    </row>
    <row r="287" spans="1:38" ht="12.75" customHeight="1" x14ac:dyDescent="0.2">
      <c r="A287" t="s">
        <v>23</v>
      </c>
      <c r="B287" s="12" t="s">
        <v>163</v>
      </c>
      <c r="C287" s="3"/>
      <c r="D287">
        <v>3685</v>
      </c>
      <c r="E287" s="1">
        <v>38961</v>
      </c>
      <c r="F287">
        <v>1899</v>
      </c>
      <c r="G287" s="2">
        <v>0.25</v>
      </c>
      <c r="H287" s="2">
        <f t="shared" si="167"/>
        <v>0.48466757123473542</v>
      </c>
      <c r="I287" s="2">
        <f>(D287-(F287/1.161))/D287</f>
        <v>0.55613055231243358</v>
      </c>
      <c r="J287">
        <f t="shared" si="146"/>
        <v>1661.625</v>
      </c>
      <c r="K287" s="2">
        <f t="shared" si="168"/>
        <v>0.54908412483039348</v>
      </c>
      <c r="L287" s="2">
        <f>(D287-(J287/1.161))/D287</f>
        <v>0.61161423327337938</v>
      </c>
      <c r="M287">
        <v>1699</v>
      </c>
      <c r="N287" s="2">
        <v>0.26</v>
      </c>
      <c r="O287" s="2">
        <f t="shared" si="169"/>
        <v>0.53894165535956584</v>
      </c>
      <c r="P287" s="2">
        <f>((D287-(J287/1.156))/D287)</f>
        <v>0.60993436404013279</v>
      </c>
      <c r="Q287">
        <f t="shared" si="165"/>
        <v>1478.1299999999999</v>
      </c>
      <c r="R287" s="2">
        <f t="shared" si="170"/>
        <v>0.59887924016282224</v>
      </c>
      <c r="S287" s="2">
        <f>(D287-(Q287/1.156))/D287</f>
        <v>0.65300972332424068</v>
      </c>
      <c r="T287" s="2">
        <f t="shared" si="171"/>
        <v>-4.9795115332428752E-2</v>
      </c>
      <c r="U287">
        <v>1639</v>
      </c>
      <c r="V287" s="4">
        <v>0.193</v>
      </c>
      <c r="W287" s="2">
        <f t="shared" si="166"/>
        <v>0.55522388059701488</v>
      </c>
      <c r="X287" s="2">
        <f>(D287-(U287/1.153))/D287</f>
        <v>0.61424447579966601</v>
      </c>
      <c r="Y287">
        <f t="shared" si="150"/>
        <v>1480.8364999999999</v>
      </c>
      <c r="Z287" s="2">
        <f t="shared" si="172"/>
        <v>0.59814477611940298</v>
      </c>
      <c r="AA287" s="2">
        <f>(D287-(Y287/1.153))/D287</f>
        <v>0.65146988388499816</v>
      </c>
      <c r="AB287" s="2">
        <f t="shared" si="151"/>
        <v>7.3446404341925842E-4</v>
      </c>
      <c r="AC287">
        <v>1652</v>
      </c>
      <c r="AD287" s="2">
        <v>0.19900000000000001</v>
      </c>
      <c r="AE287" s="2">
        <f t="shared" si="173"/>
        <v>0.5516960651289009</v>
      </c>
      <c r="AF287" s="2">
        <f>(D287-(AC287/1.163))/D287</f>
        <v>0.61452800097068017</v>
      </c>
      <c r="AG287">
        <f t="shared" si="130"/>
        <v>1487.626</v>
      </c>
      <c r="AH287" s="2">
        <f t="shared" si="174"/>
        <v>0.5963023066485752</v>
      </c>
      <c r="AI287" s="2">
        <f>(D287-(AG287/1.151))/D287</f>
        <v>0.64926351576765895</v>
      </c>
      <c r="AJ287" s="4">
        <f t="shared" si="152"/>
        <v>-0.10471616640336996</v>
      </c>
      <c r="AK287" s="4">
        <f t="shared" si="153"/>
        <v>6.4243334483437397E-3</v>
      </c>
      <c r="AL287" s="4">
        <f t="shared" si="154"/>
        <v>4.5849085972694253E-3</v>
      </c>
    </row>
    <row r="288" spans="1:38" ht="12.75" customHeight="1" x14ac:dyDescent="0.2">
      <c r="A288" t="s">
        <v>23</v>
      </c>
      <c r="B288" s="12" t="s">
        <v>164</v>
      </c>
      <c r="C288" s="3"/>
      <c r="D288">
        <v>3125</v>
      </c>
      <c r="E288" s="1">
        <v>38991</v>
      </c>
      <c r="F288">
        <v>1968</v>
      </c>
      <c r="G288" s="2">
        <v>0.29899999999999999</v>
      </c>
      <c r="H288" s="2">
        <f t="shared" si="167"/>
        <v>0.37024000000000001</v>
      </c>
      <c r="I288" s="2">
        <f>(D288-(F288/1.163))/D288</f>
        <v>0.45850386930352538</v>
      </c>
      <c r="J288">
        <f t="shared" si="146"/>
        <v>1673.7840000000001</v>
      </c>
      <c r="K288" s="2">
        <f t="shared" si="168"/>
        <v>0.46438911999999999</v>
      </c>
      <c r="L288" s="2">
        <f>(D288-(J288/1.163))/D288</f>
        <v>0.5394575408426483</v>
      </c>
      <c r="M288">
        <v>1864</v>
      </c>
      <c r="N288" s="2">
        <v>0.29199999999999998</v>
      </c>
      <c r="O288" s="2">
        <f t="shared" si="169"/>
        <v>0.40351999999999999</v>
      </c>
      <c r="P288" s="2">
        <f>(D288-(M288/1.158))/D288</f>
        <v>0.48490500863557856</v>
      </c>
      <c r="Q288">
        <f t="shared" si="165"/>
        <v>1591.856</v>
      </c>
      <c r="R288" s="2">
        <f t="shared" si="170"/>
        <v>0.49060608</v>
      </c>
      <c r="S288" s="2">
        <f>(D288-(Q288/1.158))/D288</f>
        <v>0.5601088773747841</v>
      </c>
      <c r="T288" s="2">
        <f t="shared" si="171"/>
        <v>-2.6216960000000011E-2</v>
      </c>
      <c r="U288">
        <v>1931</v>
      </c>
      <c r="V288" s="4">
        <v>0.214</v>
      </c>
      <c r="W288" s="2">
        <f t="shared" si="166"/>
        <v>0.38207999999999998</v>
      </c>
      <c r="X288" s="2">
        <f>(D288-(U288/1.148))/D288</f>
        <v>0.46174216027874559</v>
      </c>
      <c r="Y288">
        <f t="shared" si="150"/>
        <v>1724.383</v>
      </c>
      <c r="Z288" s="2">
        <f t="shared" si="172"/>
        <v>0.44819744</v>
      </c>
      <c r="AA288" s="2">
        <f>(D288-(Y288/1.148))/D288</f>
        <v>0.51933574912891978</v>
      </c>
      <c r="AB288" s="2">
        <f t="shared" si="151"/>
        <v>4.2408639999999997E-2</v>
      </c>
      <c r="AC288">
        <v>1918</v>
      </c>
      <c r="AD288" s="2">
        <v>0.15</v>
      </c>
      <c r="AE288" s="2">
        <f t="shared" si="173"/>
        <v>0.38624000000000003</v>
      </c>
      <c r="AF288" s="2">
        <f>(D288-(AC288/1.147))/D288</f>
        <v>0.4648997384481256</v>
      </c>
      <c r="AG288">
        <f t="shared" ref="AG288:AG350" si="175">AC288*(1-(AD288/2))</f>
        <v>1774.15</v>
      </c>
      <c r="AH288" s="2">
        <f t="shared" si="174"/>
        <v>0.43227199999999999</v>
      </c>
      <c r="AI288" s="2">
        <f>(D288-(AG288/1.17))/D288</f>
        <v>0.51476239316239314</v>
      </c>
      <c r="AJ288" s="4">
        <f t="shared" si="152"/>
        <v>5.9963531734082767E-2</v>
      </c>
      <c r="AK288" s="4">
        <f t="shared" si="153"/>
        <v>0.11451663969605305</v>
      </c>
      <c r="AL288" s="4">
        <f t="shared" si="154"/>
        <v>2.8860757731895909E-2</v>
      </c>
    </row>
    <row r="289" spans="1:38" ht="12.75" customHeight="1" x14ac:dyDescent="0.2">
      <c r="A289" t="s">
        <v>23</v>
      </c>
      <c r="B289" s="12" t="s">
        <v>165</v>
      </c>
      <c r="C289" s="3"/>
      <c r="D289">
        <v>3388</v>
      </c>
      <c r="E289" s="1">
        <v>38991</v>
      </c>
      <c r="F289">
        <v>1853</v>
      </c>
      <c r="G289" s="2">
        <v>0.253</v>
      </c>
      <c r="H289" s="2">
        <f t="shared" si="167"/>
        <v>0.45306965761511214</v>
      </c>
      <c r="I289" s="2">
        <f>(D289-(F289/1.163))/D289</f>
        <v>0.52972455512907324</v>
      </c>
      <c r="J289">
        <f t="shared" si="146"/>
        <v>1618.5954999999999</v>
      </c>
      <c r="K289" s="2">
        <f t="shared" si="168"/>
        <v>0.52225634592680048</v>
      </c>
      <c r="L289" s="2">
        <f>(D289-(J289/1.163))/D289</f>
        <v>0.58921439890524552</v>
      </c>
      <c r="M289">
        <v>1604</v>
      </c>
      <c r="N289" s="2">
        <v>1.2E-2</v>
      </c>
      <c r="O289" s="2">
        <f t="shared" si="169"/>
        <v>0.52656434474616298</v>
      </c>
      <c r="P289" s="2">
        <f>(D289-(M289/1.158))/D289</f>
        <v>0.59116091946991611</v>
      </c>
      <c r="Q289">
        <f t="shared" si="165"/>
        <v>1594.376</v>
      </c>
      <c r="R289" s="2">
        <f t="shared" si="170"/>
        <v>0.529404958677686</v>
      </c>
      <c r="S289" s="2">
        <f>(D289-(Q289/1.158))/D289</f>
        <v>0.59361395395309668</v>
      </c>
      <c r="T289" s="2">
        <f t="shared" si="171"/>
        <v>-7.1486127508855191E-3</v>
      </c>
      <c r="U289">
        <v>1484</v>
      </c>
      <c r="V289" s="4">
        <v>0.22500000000000001</v>
      </c>
      <c r="W289" s="2">
        <f t="shared" si="166"/>
        <v>0.56198347107438018</v>
      </c>
      <c r="X289" s="2">
        <f>(D289-(U289/1.148))/D289</f>
        <v>0.61845250093587112</v>
      </c>
      <c r="Y289">
        <f t="shared" si="150"/>
        <v>1317.05</v>
      </c>
      <c r="Z289" s="2">
        <f t="shared" si="172"/>
        <v>0.61126033057851237</v>
      </c>
      <c r="AA289" s="2">
        <f>(D289-(Y289/1.148))/D289</f>
        <v>0.66137659458058562</v>
      </c>
      <c r="AB289" s="2">
        <f t="shared" si="151"/>
        <v>-8.1855371900826368E-2</v>
      </c>
      <c r="AC289">
        <v>1500</v>
      </c>
      <c r="AD289" s="2">
        <v>0.28599999999999998</v>
      </c>
      <c r="AE289" s="2">
        <f t="shared" si="173"/>
        <v>0.55726092089728452</v>
      </c>
      <c r="AF289" s="2">
        <f>(D289-(AC289/1.147))/D289</f>
        <v>0.61400254655386621</v>
      </c>
      <c r="AG289">
        <f t="shared" si="175"/>
        <v>1285.5</v>
      </c>
      <c r="AH289" s="2">
        <f t="shared" si="174"/>
        <v>0.62057260920897284</v>
      </c>
      <c r="AI289" s="2">
        <f>(D289-(AG289/1.17))/D289</f>
        <v>0.67570308479399388</v>
      </c>
      <c r="AJ289" s="4">
        <f t="shared" si="152"/>
        <v>-0.205792923556256</v>
      </c>
      <c r="AK289" s="4">
        <f t="shared" si="153"/>
        <v>-0.19372845552115675</v>
      </c>
      <c r="AL289" s="4">
        <f t="shared" si="154"/>
        <v>-2.3955051061083532E-2</v>
      </c>
    </row>
    <row r="290" spans="1:38" ht="12.75" customHeight="1" x14ac:dyDescent="0.2">
      <c r="A290" t="s">
        <v>23</v>
      </c>
      <c r="B290" s="12" t="s">
        <v>166</v>
      </c>
      <c r="C290" s="3"/>
      <c r="D290">
        <v>2806</v>
      </c>
      <c r="E290" s="1">
        <v>38991</v>
      </c>
      <c r="F290">
        <v>1538</v>
      </c>
      <c r="G290" s="2">
        <v>0.23</v>
      </c>
      <c r="H290" s="2">
        <f t="shared" si="167"/>
        <v>0.45188880969351392</v>
      </c>
      <c r="I290" s="2">
        <f>(D290-(F290/1.163))/D290</f>
        <v>0.52870920867885973</v>
      </c>
      <c r="J290">
        <f t="shared" si="146"/>
        <v>1361.13</v>
      </c>
      <c r="K290" s="2">
        <f t="shared" si="168"/>
        <v>0.5149215965787598</v>
      </c>
      <c r="L290" s="2">
        <f>(D290-(J290/1.163))/D290</f>
        <v>0.58290764968079078</v>
      </c>
      <c r="M290">
        <v>1324</v>
      </c>
      <c r="N290" s="2">
        <v>0.27</v>
      </c>
      <c r="O290" s="2">
        <f t="shared" si="169"/>
        <v>0.52815395580898072</v>
      </c>
      <c r="P290" s="2">
        <f>(D290-(M290/1.158))/D290</f>
        <v>0.59253364059497471</v>
      </c>
      <c r="Q290">
        <f t="shared" si="165"/>
        <v>1145.26</v>
      </c>
      <c r="R290" s="2">
        <f t="shared" si="170"/>
        <v>0.59185317177476837</v>
      </c>
      <c r="S290" s="2">
        <f>(D290-(Q290/1.158))/D290</f>
        <v>0.64754159911465314</v>
      </c>
      <c r="T290" s="2">
        <f t="shared" si="171"/>
        <v>-7.6931575196008573E-2</v>
      </c>
      <c r="U290">
        <v>1309</v>
      </c>
      <c r="V290" s="4">
        <v>0.19</v>
      </c>
      <c r="W290" s="2">
        <f t="shared" si="166"/>
        <v>0.53349964362081259</v>
      </c>
      <c r="X290" s="2">
        <f>(D290-(U290/1.148))/D290</f>
        <v>0.59364080454774615</v>
      </c>
      <c r="Y290">
        <f t="shared" si="150"/>
        <v>1184.645</v>
      </c>
      <c r="Z290" s="2">
        <f t="shared" si="172"/>
        <v>0.57781717747683536</v>
      </c>
      <c r="AA290" s="2">
        <f>(D290-(Y290/1.148))/D290</f>
        <v>0.6322449281157102</v>
      </c>
      <c r="AB290" s="2">
        <f t="shared" si="151"/>
        <v>1.4035994297933008E-2</v>
      </c>
      <c r="AC290">
        <v>1306</v>
      </c>
      <c r="AD290" s="2">
        <v>0.221</v>
      </c>
      <c r="AE290" s="2">
        <f t="shared" si="173"/>
        <v>0.53456878118317885</v>
      </c>
      <c r="AF290" s="2">
        <f>(D290-(AC290/1.147))/D290</f>
        <v>0.59421864096179511</v>
      </c>
      <c r="AG290">
        <f t="shared" si="175"/>
        <v>1161.6869999999999</v>
      </c>
      <c r="AH290" s="2">
        <f t="shared" si="174"/>
        <v>0.58599893086243771</v>
      </c>
      <c r="AI290" s="2">
        <f>(D290-(AG290/1.17))/D290</f>
        <v>0.64615293236105786</v>
      </c>
      <c r="AJ290" s="4">
        <f t="shared" si="152"/>
        <v>-0.14652751757730725</v>
      </c>
      <c r="AK290" s="4">
        <f t="shared" si="153"/>
        <v>1.4343467858826685E-2</v>
      </c>
      <c r="AL290" s="4">
        <f t="shared" si="154"/>
        <v>-1.9379645378995541E-2</v>
      </c>
    </row>
    <row r="291" spans="1:38" ht="12.75" customHeight="1" x14ac:dyDescent="0.2">
      <c r="A291" t="s">
        <v>23</v>
      </c>
      <c r="B291" s="12" t="s">
        <v>167</v>
      </c>
      <c r="C291" s="3"/>
      <c r="D291">
        <v>2916</v>
      </c>
      <c r="E291" s="1">
        <v>38991</v>
      </c>
      <c r="F291">
        <v>1579</v>
      </c>
      <c r="G291" s="2">
        <v>0.23899999999999999</v>
      </c>
      <c r="H291" s="2">
        <f t="shared" si="167"/>
        <v>0.45850480109739367</v>
      </c>
      <c r="I291" s="2">
        <f>(D291-(F291/1.163))/D291</f>
        <v>0.53439793731504182</v>
      </c>
      <c r="J291">
        <f t="shared" si="146"/>
        <v>1390.3095000000001</v>
      </c>
      <c r="K291" s="2">
        <f t="shared" si="168"/>
        <v>0.52321347736625512</v>
      </c>
      <c r="L291" s="2">
        <f>(D291-(J291/1.163))/D291</f>
        <v>0.59003738380589432</v>
      </c>
      <c r="M291">
        <v>1450</v>
      </c>
      <c r="N291" s="2">
        <v>0.248</v>
      </c>
      <c r="O291" s="2">
        <f t="shared" si="169"/>
        <v>0.50274348422496573</v>
      </c>
      <c r="P291" s="2">
        <f>(D291-(M291/1.158))/D291</f>
        <v>0.57059022817354543</v>
      </c>
      <c r="Q291">
        <f t="shared" si="165"/>
        <v>1270.2</v>
      </c>
      <c r="R291" s="2">
        <f t="shared" si="170"/>
        <v>0.56440329218106999</v>
      </c>
      <c r="S291" s="2">
        <f>(D291-(Q291/1.158))/D291</f>
        <v>0.62383703988002581</v>
      </c>
      <c r="T291" s="2">
        <f t="shared" si="171"/>
        <v>-4.1189814814814874E-2</v>
      </c>
      <c r="U291">
        <v>1568</v>
      </c>
      <c r="V291" s="4">
        <v>0.223</v>
      </c>
      <c r="W291" s="2">
        <f t="shared" si="166"/>
        <v>0.46227709190672156</v>
      </c>
      <c r="X291" s="2">
        <f>(D291-(U291/1.148))/D291</f>
        <v>0.53160025427414759</v>
      </c>
      <c r="Y291">
        <f t="shared" si="150"/>
        <v>1393.1679999999999</v>
      </c>
      <c r="Z291" s="2">
        <f t="shared" si="172"/>
        <v>0.52223319615912211</v>
      </c>
      <c r="AA291" s="2">
        <f>(D291-(Y291/1.148))/D291</f>
        <v>0.58382682592258028</v>
      </c>
      <c r="AB291" s="2">
        <f t="shared" si="151"/>
        <v>4.2170096021947878E-2</v>
      </c>
      <c r="AC291">
        <v>1509</v>
      </c>
      <c r="AD291" s="2">
        <v>0.189</v>
      </c>
      <c r="AE291" s="2">
        <f t="shared" si="173"/>
        <v>0.48251028806584362</v>
      </c>
      <c r="AF291" s="2">
        <f>(D291-(AC291/1.147))/D291</f>
        <v>0.54883198610797179</v>
      </c>
      <c r="AG291">
        <f t="shared" si="175"/>
        <v>1366.3995</v>
      </c>
      <c r="AH291" s="2">
        <f t="shared" si="174"/>
        <v>0.53141306584362136</v>
      </c>
      <c r="AI291" s="2">
        <f>(D291-(AG291/1.17))/D291</f>
        <v>0.59949834687489012</v>
      </c>
      <c r="AJ291" s="4">
        <f t="shared" si="152"/>
        <v>-1.7197609596999768E-2</v>
      </c>
      <c r="AK291" s="4">
        <f t="shared" si="153"/>
        <v>7.5735710911667642E-2</v>
      </c>
      <c r="AL291" s="4">
        <f t="shared" si="154"/>
        <v>-1.9214122058502488E-2</v>
      </c>
    </row>
    <row r="292" spans="1:38" ht="12.75" customHeight="1" x14ac:dyDescent="0.2">
      <c r="A292" t="s">
        <v>23</v>
      </c>
      <c r="B292" s="12" t="s">
        <v>168</v>
      </c>
      <c r="C292" s="3"/>
      <c r="D292">
        <v>2429</v>
      </c>
      <c r="E292" s="1">
        <v>38961</v>
      </c>
      <c r="F292">
        <v>1351</v>
      </c>
      <c r="G292" s="2">
        <v>0.28599999999999998</v>
      </c>
      <c r="H292" s="2">
        <f t="shared" si="167"/>
        <v>0.44380403458213258</v>
      </c>
      <c r="I292" s="2">
        <f>(D292-(F292/1.161))/D292</f>
        <v>0.52093370765041569</v>
      </c>
      <c r="J292">
        <f t="shared" si="146"/>
        <v>1157.807</v>
      </c>
      <c r="K292" s="2">
        <f t="shared" si="168"/>
        <v>0.52334005763688762</v>
      </c>
      <c r="L292" s="2">
        <f>(D292-(J292/1.161))/D292</f>
        <v>0.58944018745640625</v>
      </c>
      <c r="M292">
        <v>1264</v>
      </c>
      <c r="N292" s="2">
        <v>0.248</v>
      </c>
      <c r="O292" s="2">
        <f t="shared" si="169"/>
        <v>0.47962124331000411</v>
      </c>
      <c r="P292" s="2">
        <f>((D292-(J292/1.156))/D292)</f>
        <v>0.58766440972049105</v>
      </c>
      <c r="Q292">
        <f t="shared" si="165"/>
        <v>1107.2639999999999</v>
      </c>
      <c r="R292" s="2">
        <f t="shared" si="170"/>
        <v>0.54414820913956363</v>
      </c>
      <c r="S292" s="2">
        <f>(D292-(Q292/1.156))/D292</f>
        <v>0.60566454077816922</v>
      </c>
      <c r="T292" s="2">
        <f t="shared" si="171"/>
        <v>-2.0808151502676009E-2</v>
      </c>
      <c r="U292">
        <v>1242</v>
      </c>
      <c r="V292" s="4">
        <v>0.23599999999999999</v>
      </c>
      <c r="W292" s="2">
        <f t="shared" si="166"/>
        <v>0.48867846850555785</v>
      </c>
      <c r="X292" s="2">
        <f>(D292-(U292/1.153))/D292</f>
        <v>0.55652946097619937</v>
      </c>
      <c r="Y292">
        <f t="shared" si="150"/>
        <v>1095.444</v>
      </c>
      <c r="Z292" s="2">
        <f t="shared" si="172"/>
        <v>0.54901440922190203</v>
      </c>
      <c r="AA292" s="2">
        <f>AA300</f>
        <v>0.60885898458100784</v>
      </c>
      <c r="AB292" s="2">
        <f t="shared" si="151"/>
        <v>-4.8662000823384011E-3</v>
      </c>
      <c r="AC292">
        <v>1154</v>
      </c>
      <c r="AD292" s="2">
        <v>0.19600000000000001</v>
      </c>
      <c r="AE292" s="2">
        <f t="shared" si="173"/>
        <v>0.52490736928777271</v>
      </c>
      <c r="AF292" s="2">
        <f>(D292-(AC292/1.163))/D292</f>
        <v>0.59149386869112019</v>
      </c>
      <c r="AG292">
        <f t="shared" si="175"/>
        <v>1040.9080000000001</v>
      </c>
      <c r="AH292" s="2">
        <f t="shared" si="174"/>
        <v>0.571466447097571</v>
      </c>
      <c r="AI292" s="2">
        <f>(D292-(AG292/1.151))/D292</f>
        <v>0.62768587932021813</v>
      </c>
      <c r="AJ292" s="4">
        <f t="shared" si="152"/>
        <v>-0.10096587773264448</v>
      </c>
      <c r="AK292" s="4">
        <f t="shared" si="153"/>
        <v>-5.9927894341367451E-2</v>
      </c>
      <c r="AL292" s="4">
        <f t="shared" si="154"/>
        <v>-4.9784379667057295E-2</v>
      </c>
    </row>
    <row r="293" spans="1:38" ht="12.75" customHeight="1" x14ac:dyDescent="0.2">
      <c r="A293" t="s">
        <v>23</v>
      </c>
      <c r="B293" s="12" t="s">
        <v>169</v>
      </c>
      <c r="C293" s="3"/>
      <c r="D293">
        <v>3128</v>
      </c>
      <c r="E293" s="1">
        <v>38991</v>
      </c>
      <c r="F293">
        <v>2005</v>
      </c>
      <c r="G293" s="2">
        <v>0.28100000000000003</v>
      </c>
      <c r="H293" s="2">
        <f t="shared" si="167"/>
        <v>0.35901534526854217</v>
      </c>
      <c r="I293" s="2">
        <f>(D293-(F293/1.163))/D293</f>
        <v>0.44885240349831662</v>
      </c>
      <c r="J293">
        <f t="shared" si="146"/>
        <v>1723.2974999999999</v>
      </c>
      <c r="K293" s="2">
        <f t="shared" si="168"/>
        <v>0.44907368925831204</v>
      </c>
      <c r="L293" s="2">
        <f>(D293-(J293/1.163))/D293</f>
        <v>0.52628864080680315</v>
      </c>
      <c r="M293">
        <v>1982</v>
      </c>
      <c r="N293" s="2">
        <v>0.26200000000000001</v>
      </c>
      <c r="O293" s="2">
        <f t="shared" si="169"/>
        <v>0.36636828644501279</v>
      </c>
      <c r="P293" s="2">
        <f>(D293-(M293/1.158))/D293</f>
        <v>0.45282235444301616</v>
      </c>
      <c r="Q293">
        <f t="shared" si="165"/>
        <v>1722.3579999999999</v>
      </c>
      <c r="R293" s="2">
        <f t="shared" si="170"/>
        <v>0.44937404092071614</v>
      </c>
      <c r="S293" s="2">
        <f>(D293-(Q293/1.158))/D293</f>
        <v>0.52450262601098108</v>
      </c>
      <c r="T293" s="2">
        <f t="shared" si="171"/>
        <v>-3.0035166240410804E-4</v>
      </c>
      <c r="U293">
        <v>1864</v>
      </c>
      <c r="V293" s="4">
        <v>0.18</v>
      </c>
      <c r="W293" s="2">
        <f t="shared" si="166"/>
        <v>0.40409207161125321</v>
      </c>
      <c r="X293" s="2">
        <f>(D293-(U293/1.148))/D293</f>
        <v>0.48091643868576056</v>
      </c>
      <c r="Y293">
        <f t="shared" si="150"/>
        <v>1696.24</v>
      </c>
      <c r="Z293" s="2">
        <f t="shared" si="172"/>
        <v>0.4577237851662404</v>
      </c>
      <c r="AA293" s="2">
        <f>(D293-(Y293/1.148))/D293</f>
        <v>0.5276339592040421</v>
      </c>
      <c r="AB293" s="2">
        <f t="shared" si="151"/>
        <v>-8.3497442455242599E-3</v>
      </c>
      <c r="AC293">
        <v>1859</v>
      </c>
      <c r="AD293" s="2">
        <v>0.219</v>
      </c>
      <c r="AE293" s="2">
        <f t="shared" si="173"/>
        <v>0.40569053708439895</v>
      </c>
      <c r="AF293" s="2">
        <f>(D293-(AC293/1.147))/D293</f>
        <v>0.48185748656006888</v>
      </c>
      <c r="AG293">
        <f t="shared" si="175"/>
        <v>1655.4395</v>
      </c>
      <c r="AH293" s="2">
        <f t="shared" si="174"/>
        <v>0.47076742327365728</v>
      </c>
      <c r="AI293" s="2">
        <f>(D293-(AG293/1.17))/D293</f>
        <v>0.54766446433645921</v>
      </c>
      <c r="AJ293" s="4">
        <f t="shared" si="152"/>
        <v>-3.9376834237849198E-2</v>
      </c>
      <c r="AK293" s="4">
        <f t="shared" si="153"/>
        <v>-3.8852840118024271E-2</v>
      </c>
      <c r="AL293" s="4">
        <f t="shared" si="154"/>
        <v>-2.4053494788473424E-2</v>
      </c>
    </row>
    <row r="294" spans="1:38" ht="12.75" customHeight="1" x14ac:dyDescent="0.2">
      <c r="A294" t="s">
        <v>23</v>
      </c>
      <c r="B294" s="12" t="s">
        <v>170</v>
      </c>
      <c r="C294" s="3"/>
      <c r="D294">
        <v>2439</v>
      </c>
      <c r="E294" s="1">
        <v>38991</v>
      </c>
      <c r="F294">
        <v>1293</v>
      </c>
      <c r="G294" s="2">
        <v>0.21299999999999999</v>
      </c>
      <c r="H294" s="2">
        <f t="shared" si="167"/>
        <v>0.46986469864698649</v>
      </c>
      <c r="I294" s="2">
        <f>(D294-(F294/1.163))/D294</f>
        <v>0.54416569101202628</v>
      </c>
      <c r="J294">
        <f t="shared" si="146"/>
        <v>1155.2954999999999</v>
      </c>
      <c r="K294" s="2">
        <f t="shared" si="168"/>
        <v>0.52632410824108244</v>
      </c>
      <c r="L294" s="2">
        <f>(D294-(J294/1.163))/D294</f>
        <v>0.59271204491924545</v>
      </c>
      <c r="M294">
        <v>1086</v>
      </c>
      <c r="N294" s="2">
        <v>0.26300000000000001</v>
      </c>
      <c r="O294" s="2">
        <f t="shared" si="169"/>
        <v>0.55473554735547359</v>
      </c>
      <c r="P294" s="2">
        <f>(D294-(M294/1.158))/D294</f>
        <v>0.61548838286310315</v>
      </c>
      <c r="Q294">
        <f t="shared" si="165"/>
        <v>943.19100000000003</v>
      </c>
      <c r="R294" s="2">
        <f t="shared" si="170"/>
        <v>0.61328782287822881</v>
      </c>
      <c r="S294" s="2">
        <f>(D294-(Q294/1.158))/D294</f>
        <v>0.66605166051660514</v>
      </c>
      <c r="T294" s="2">
        <f t="shared" si="171"/>
        <v>-8.6963714637146361E-2</v>
      </c>
      <c r="U294">
        <v>1200</v>
      </c>
      <c r="V294" s="4">
        <v>0.24299999999999999</v>
      </c>
      <c r="W294" s="2">
        <f t="shared" si="166"/>
        <v>0.50799507995079951</v>
      </c>
      <c r="X294" s="2">
        <f>(D294-(U294/1.148))/D294</f>
        <v>0.57142428567142811</v>
      </c>
      <c r="Y294">
        <f t="shared" si="150"/>
        <v>1054.2</v>
      </c>
      <c r="Z294" s="2">
        <f t="shared" si="172"/>
        <v>0.56777367773677734</v>
      </c>
      <c r="AA294" s="2">
        <f>(D294-(Y294/1.148))/D294</f>
        <v>0.62349623496234952</v>
      </c>
      <c r="AB294" s="2">
        <f t="shared" si="151"/>
        <v>4.5514145141451468E-2</v>
      </c>
      <c r="AC294">
        <v>1169</v>
      </c>
      <c r="AD294" s="2">
        <v>0.18099999999999999</v>
      </c>
      <c r="AE294" s="2">
        <f t="shared" si="173"/>
        <v>0.52070520705207057</v>
      </c>
      <c r="AF294" s="2">
        <f>(D294-(AC294/1.147))/D294</f>
        <v>0.5821318282929997</v>
      </c>
      <c r="AG294">
        <f t="shared" si="175"/>
        <v>1063.2055</v>
      </c>
      <c r="AH294" s="2">
        <f t="shared" si="174"/>
        <v>0.56408138581385814</v>
      </c>
      <c r="AI294" s="2">
        <f>(D294-(AG294/1.17))/D294</f>
        <v>0.62741998787509246</v>
      </c>
      <c r="AJ294" s="4">
        <f t="shared" si="152"/>
        <v>-7.9711208084857876E-2</v>
      </c>
      <c r="AK294" s="4">
        <f t="shared" si="153"/>
        <v>0.12724305045319564</v>
      </c>
      <c r="AL294" s="4">
        <f t="shared" si="154"/>
        <v>8.5424966799468108E-3</v>
      </c>
    </row>
    <row r="295" spans="1:38" ht="12.75" customHeight="1" x14ac:dyDescent="0.2">
      <c r="A295" t="s">
        <v>23</v>
      </c>
      <c r="B295" s="11" t="s">
        <v>23</v>
      </c>
      <c r="D295">
        <v>2986</v>
      </c>
      <c r="E295" s="1">
        <v>38961</v>
      </c>
      <c r="F295">
        <v>1697</v>
      </c>
      <c r="G295" s="2">
        <v>0.22</v>
      </c>
      <c r="H295" s="2">
        <f t="shared" si="167"/>
        <v>0.43168117883456131</v>
      </c>
      <c r="I295" s="2">
        <f>(D295-(F295/1.161))/D295</f>
        <v>0.51049197143373071</v>
      </c>
      <c r="J295">
        <f t="shared" si="146"/>
        <v>1510.33</v>
      </c>
      <c r="K295" s="2">
        <f t="shared" si="168"/>
        <v>0.49419624916275956</v>
      </c>
      <c r="L295" s="2">
        <f>(D295-(J295/1.161))/D295</f>
        <v>0.56433785457602026</v>
      </c>
      <c r="M295">
        <v>1467</v>
      </c>
      <c r="N295" s="2">
        <v>0.24399999999999999</v>
      </c>
      <c r="O295" s="2">
        <f t="shared" si="169"/>
        <v>0.50870730073677162</v>
      </c>
      <c r="P295" s="2">
        <f>((D295-(J295/1.156))/D295)</f>
        <v>0.56245350273595118</v>
      </c>
      <c r="Q295">
        <f t="shared" si="165"/>
        <v>1288.0260000000001</v>
      </c>
      <c r="R295" s="2">
        <f t="shared" si="170"/>
        <v>0.56864501004688539</v>
      </c>
      <c r="S295" s="2">
        <f>(D295-(Q295/1.156))/D295</f>
        <v>0.62685554502325724</v>
      </c>
      <c r="T295" s="2">
        <f t="shared" si="171"/>
        <v>-7.4448760884125831E-2</v>
      </c>
      <c r="U295">
        <v>1486</v>
      </c>
      <c r="V295" s="4">
        <v>0.23699999999999999</v>
      </c>
      <c r="W295" s="2">
        <f t="shared" si="166"/>
        <v>0.50234427327528464</v>
      </c>
      <c r="X295" s="2">
        <f>(D295-(U295/1.153))/D295</f>
        <v>0.56838185019539</v>
      </c>
      <c r="Y295">
        <f t="shared" si="150"/>
        <v>1309.9089999999999</v>
      </c>
      <c r="Z295" s="2">
        <f t="shared" si="172"/>
        <v>0.56131647689216346</v>
      </c>
      <c r="AA295" s="2">
        <f>(D295-(Y295/1.153))/D295</f>
        <v>0.61952860094723627</v>
      </c>
      <c r="AB295" s="2">
        <f t="shared" si="151"/>
        <v>7.3285331547219279E-3</v>
      </c>
      <c r="AC295">
        <v>1413</v>
      </c>
      <c r="AD295" s="2">
        <v>0.254</v>
      </c>
      <c r="AE295" s="2">
        <f t="shared" si="173"/>
        <v>0.52679169457468189</v>
      </c>
      <c r="AF295" s="2">
        <f>(D295-(AC295/1.163))/D295</f>
        <v>0.59311409679680305</v>
      </c>
      <c r="AG295">
        <f t="shared" si="175"/>
        <v>1233.549</v>
      </c>
      <c r="AH295" s="2">
        <f t="shared" si="174"/>
        <v>0.58688914936369729</v>
      </c>
      <c r="AI295" s="2">
        <f>(D295-(AG295/1.151))/D295</f>
        <v>0.64108527312223917</v>
      </c>
      <c r="AJ295" s="4">
        <f t="shared" si="152"/>
        <v>-0.18325862559837913</v>
      </c>
      <c r="AK295" s="4">
        <f t="shared" si="153"/>
        <v>-4.2294953673295672E-2</v>
      </c>
      <c r="AL295" s="4">
        <f t="shared" si="154"/>
        <v>-5.8294125775149287E-2</v>
      </c>
    </row>
    <row r="296" spans="1:38" ht="12.75" customHeight="1" x14ac:dyDescent="0.2">
      <c r="A296" t="s">
        <v>23</v>
      </c>
      <c r="B296" s="12" t="s">
        <v>171</v>
      </c>
      <c r="C296" s="3"/>
      <c r="D296">
        <v>3223</v>
      </c>
      <c r="E296" s="1">
        <v>38991</v>
      </c>
      <c r="F296">
        <v>1680</v>
      </c>
      <c r="G296" s="2">
        <v>0.32600000000000001</v>
      </c>
      <c r="H296" s="2">
        <f t="shared" si="167"/>
        <v>0.47874650946323299</v>
      </c>
      <c r="I296" s="2">
        <f>(D296-(F296/1.163))/D296</f>
        <v>0.5518026736571221</v>
      </c>
      <c r="J296">
        <f t="shared" si="146"/>
        <v>1406.1599999999999</v>
      </c>
      <c r="K296" s="2">
        <f t="shared" si="168"/>
        <v>0.56371082842072606</v>
      </c>
      <c r="L296" s="2">
        <f>(D296-(J296/1.163))/D296</f>
        <v>0.62485883785101126</v>
      </c>
      <c r="M296">
        <v>1666</v>
      </c>
      <c r="N296" s="2">
        <v>0.248</v>
      </c>
      <c r="O296" s="2">
        <f t="shared" si="169"/>
        <v>0.48309028855103942</v>
      </c>
      <c r="P296" s="2">
        <f>(D296-(M296/1.158))/D296</f>
        <v>0.55361855660711523</v>
      </c>
      <c r="Q296">
        <f t="shared" si="165"/>
        <v>1459.4159999999999</v>
      </c>
      <c r="R296" s="2">
        <f t="shared" si="170"/>
        <v>0.54718709277071054</v>
      </c>
      <c r="S296" s="2">
        <f>(D296-(Q296/1.158))/D296</f>
        <v>0.6089698555878329</v>
      </c>
      <c r="T296" s="2">
        <f t="shared" si="171"/>
        <v>1.6523735650015525E-2</v>
      </c>
      <c r="U296">
        <v>1623</v>
      </c>
      <c r="V296" s="4">
        <v>0.23100000000000001</v>
      </c>
      <c r="W296" s="2">
        <f t="shared" si="166"/>
        <v>0.49643189574930191</v>
      </c>
      <c r="X296" s="2">
        <f>(D296-(U296/1.148))/D296</f>
        <v>0.56135182556559393</v>
      </c>
      <c r="Y296">
        <f t="shared" si="150"/>
        <v>1435.5435</v>
      </c>
      <c r="Z296" s="2">
        <f t="shared" si="172"/>
        <v>0.55459401179025758</v>
      </c>
      <c r="AA296" s="2">
        <f>(D296-(Y296/1.148))/D296</f>
        <v>0.61201568971276787</v>
      </c>
      <c r="AB296" s="2">
        <f t="shared" si="151"/>
        <v>-7.4069190195470425E-3</v>
      </c>
      <c r="AC296">
        <v>1538</v>
      </c>
      <c r="AD296" s="2">
        <v>0.222</v>
      </c>
      <c r="AE296" s="2">
        <f t="shared" si="173"/>
        <v>0.5228048402109835</v>
      </c>
      <c r="AF296" s="2">
        <f>(D296-(AC296/1.147))/D296</f>
        <v>0.58396237158760556</v>
      </c>
      <c r="AG296">
        <f t="shared" si="175"/>
        <v>1367.2819999999999</v>
      </c>
      <c r="AH296" s="2">
        <f t="shared" si="174"/>
        <v>0.57577350294756435</v>
      </c>
      <c r="AI296" s="2">
        <f>(D296-(AG296/1.17))/D296</f>
        <v>0.6374132503825336</v>
      </c>
      <c r="AJ296" s="4">
        <f t="shared" si="152"/>
        <v>-2.7648347272003052E-2</v>
      </c>
      <c r="AK296" s="4">
        <f t="shared" si="153"/>
        <v>-6.3130731744752588E-2</v>
      </c>
      <c r="AL296" s="4">
        <f t="shared" si="154"/>
        <v>-4.7550979820534689E-2</v>
      </c>
    </row>
    <row r="297" spans="1:38" ht="12.75" customHeight="1" x14ac:dyDescent="0.2">
      <c r="A297" t="s">
        <v>23</v>
      </c>
      <c r="B297" s="12" t="s">
        <v>172</v>
      </c>
      <c r="C297" s="3"/>
      <c r="D297">
        <v>2439</v>
      </c>
      <c r="E297" s="1">
        <v>38991</v>
      </c>
      <c r="F297">
        <v>1467</v>
      </c>
      <c r="G297" s="2">
        <v>0.33500000000000002</v>
      </c>
      <c r="H297" s="2">
        <f t="shared" si="167"/>
        <v>0.39852398523985239</v>
      </c>
      <c r="I297" s="2">
        <f>(D297-(F297/1.163))/D297</f>
        <v>0.4828237190368464</v>
      </c>
      <c r="J297">
        <f t="shared" si="146"/>
        <v>1221.2774999999999</v>
      </c>
      <c r="K297" s="2">
        <f t="shared" si="168"/>
        <v>0.49927121771217714</v>
      </c>
      <c r="L297" s="2">
        <f>(D297-(J297/1.163))/D297</f>
        <v>0.5694507460981747</v>
      </c>
      <c r="M297">
        <v>1315</v>
      </c>
      <c r="N297" s="2">
        <v>0.248</v>
      </c>
      <c r="O297" s="2">
        <f t="shared" si="169"/>
        <v>0.46084460844608444</v>
      </c>
      <c r="P297" s="2">
        <f>(D297-(M297/1.158))/D297</f>
        <v>0.53440812473755128</v>
      </c>
      <c r="Q297">
        <f t="shared" si="165"/>
        <v>1151.94</v>
      </c>
      <c r="R297" s="2">
        <f t="shared" si="170"/>
        <v>0.52769987699876997</v>
      </c>
      <c r="S297" s="2">
        <f>(D297-(Q297/1.158))/D297</f>
        <v>0.5921415172700949</v>
      </c>
      <c r="T297" s="2">
        <f t="shared" si="171"/>
        <v>-2.8428659286592828E-2</v>
      </c>
      <c r="U297">
        <v>1330</v>
      </c>
      <c r="V297" s="4">
        <v>0.28599999999999998</v>
      </c>
      <c r="W297" s="2">
        <f t="shared" si="166"/>
        <v>0.45469454694546946</v>
      </c>
      <c r="X297" s="2">
        <f>(D297-(U297/1.148))/D297</f>
        <v>0.52499524995249947</v>
      </c>
      <c r="Y297">
        <f t="shared" si="150"/>
        <v>1139.81</v>
      </c>
      <c r="Z297" s="2">
        <f t="shared" si="172"/>
        <v>0.53267322673226736</v>
      </c>
      <c r="AA297" s="2">
        <f>(D297-(Y297/1.148))/D297</f>
        <v>0.59292092920929207</v>
      </c>
      <c r="AB297" s="2">
        <f t="shared" si="151"/>
        <v>-4.9733497334973897E-3</v>
      </c>
      <c r="AC297">
        <v>1387</v>
      </c>
      <c r="AD297" s="2">
        <v>0.19900000000000001</v>
      </c>
      <c r="AE297" s="2">
        <f t="shared" si="173"/>
        <v>0.43132431324313242</v>
      </c>
      <c r="AF297" s="2">
        <f>(D297-(AC297/1.147))/D297</f>
        <v>0.50420602723899954</v>
      </c>
      <c r="AG297">
        <f t="shared" si="175"/>
        <v>1248.9935</v>
      </c>
      <c r="AH297" s="2">
        <f t="shared" si="174"/>
        <v>0.48790754407544074</v>
      </c>
      <c r="AI297" s="2">
        <f>(D297-(AG297/1.17))/D297</f>
        <v>0.56231414023541948</v>
      </c>
      <c r="AJ297" s="4">
        <f t="shared" si="152"/>
        <v>2.2694268911037905E-2</v>
      </c>
      <c r="AK297" s="4">
        <f t="shared" si="153"/>
        <v>8.4252217997465018E-2</v>
      </c>
      <c r="AL297" s="4">
        <f t="shared" si="154"/>
        <v>9.579096516086015E-2</v>
      </c>
    </row>
    <row r="298" spans="1:38" ht="12.75" customHeight="1" x14ac:dyDescent="0.2">
      <c r="A298" t="s">
        <v>4</v>
      </c>
      <c r="D298">
        <v>1836</v>
      </c>
      <c r="E298" s="1">
        <v>39479</v>
      </c>
      <c r="M298">
        <v>1313</v>
      </c>
      <c r="N298" s="2">
        <v>0.19600000000000001</v>
      </c>
      <c r="O298" s="2">
        <f t="shared" si="169"/>
        <v>0.28485838779956429</v>
      </c>
      <c r="P298" s="2">
        <f>(D298-(M298/1.107))/D298</f>
        <v>0.35398228346844107</v>
      </c>
      <c r="Q298">
        <f t="shared" si="165"/>
        <v>1184.326</v>
      </c>
      <c r="R298" s="2">
        <f t="shared" si="170"/>
        <v>0.35494226579520693</v>
      </c>
      <c r="S298" s="2">
        <f>(D298-(Q298/1.158))/D298</f>
        <v>0.44295532452090403</v>
      </c>
      <c r="T298" s="2"/>
      <c r="U298">
        <v>1206</v>
      </c>
      <c r="V298" s="4">
        <v>0.20200000000000001</v>
      </c>
      <c r="W298" s="2">
        <f t="shared" si="166"/>
        <v>0.34313725490196079</v>
      </c>
      <c r="X298" s="2">
        <f>(D298-(U298/1.101))/D298</f>
        <v>0.40339441862121772</v>
      </c>
      <c r="Y298">
        <f t="shared" si="150"/>
        <v>1084.194</v>
      </c>
      <c r="Z298" s="2">
        <f t="shared" si="172"/>
        <v>0.40948039215686277</v>
      </c>
      <c r="AA298" s="2">
        <f>(D298-(Y298/1.101))/D298</f>
        <v>0.46365158234047482</v>
      </c>
      <c r="AB298" s="2">
        <f t="shared" si="151"/>
        <v>-5.4538126361655836E-2</v>
      </c>
      <c r="AC298">
        <v>1161</v>
      </c>
      <c r="AD298" s="2">
        <v>0.32500000000000001</v>
      </c>
      <c r="AE298" s="2">
        <f t="shared" si="173"/>
        <v>0.36764705882352944</v>
      </c>
      <c r="AF298" s="2">
        <f>(D298-(AC298/1.1))/D298</f>
        <v>0.42513368983957228</v>
      </c>
      <c r="AG298">
        <f t="shared" si="175"/>
        <v>972.33749999999998</v>
      </c>
      <c r="AH298" s="2">
        <f t="shared" si="174"/>
        <v>0.47040441176470588</v>
      </c>
      <c r="AI298" s="2">
        <f>(D298-(AG298/1.1))/D298</f>
        <v>0.51854946524064172</v>
      </c>
      <c r="AJ298" s="4">
        <f t="shared" si="152"/>
        <v>-0.47040441176470593</v>
      </c>
      <c r="AK298" s="4">
        <f t="shared" si="153"/>
        <v>-0.1789950571042096</v>
      </c>
      <c r="AL298" s="4">
        <f t="shared" si="154"/>
        <v>-0.10317018909899885</v>
      </c>
    </row>
    <row r="299" spans="1:38" ht="12.75" customHeight="1" x14ac:dyDescent="0.2">
      <c r="A299" t="s">
        <v>4</v>
      </c>
      <c r="B299" s="11" t="s">
        <v>4</v>
      </c>
      <c r="D299" t="s">
        <v>295</v>
      </c>
      <c r="S299" s="2"/>
      <c r="T299" s="2"/>
      <c r="U299">
        <v>1437</v>
      </c>
      <c r="V299" s="4">
        <v>0.223</v>
      </c>
      <c r="W299" s="2" t="e">
        <f t="shared" si="166"/>
        <v>#VALUE!</v>
      </c>
      <c r="Y299">
        <f t="shared" si="150"/>
        <v>1276.7745</v>
      </c>
      <c r="Z299" s="2">
        <v>0</v>
      </c>
      <c r="AB299" s="2">
        <f t="shared" si="151"/>
        <v>0</v>
      </c>
      <c r="AC299">
        <v>1415</v>
      </c>
      <c r="AD299" s="2">
        <v>0.34399999999999997</v>
      </c>
      <c r="AE299" s="2" t="s">
        <v>295</v>
      </c>
      <c r="AG299">
        <f t="shared" si="175"/>
        <v>1171.6200000000001</v>
      </c>
      <c r="AH299" s="2" t="s">
        <v>295</v>
      </c>
      <c r="AI299" s="2" t="s">
        <v>295</v>
      </c>
      <c r="AJ299" s="4" t="s">
        <v>295</v>
      </c>
      <c r="AK299" s="4" t="s">
        <v>295</v>
      </c>
      <c r="AL299" s="4" t="s">
        <v>295</v>
      </c>
    </row>
    <row r="300" spans="1:38" ht="12.75" customHeight="1" x14ac:dyDescent="0.2">
      <c r="A300" t="s">
        <v>20</v>
      </c>
      <c r="D300">
        <v>2079</v>
      </c>
      <c r="E300" s="1">
        <v>38961</v>
      </c>
      <c r="F300">
        <v>1162</v>
      </c>
      <c r="G300" s="2">
        <v>0.26400000000000001</v>
      </c>
      <c r="H300" s="2">
        <f t="shared" ref="H300:H321" si="176">(D300-F300)/D300</f>
        <v>0.44107744107744107</v>
      </c>
      <c r="I300" s="2">
        <f>(D300-(F300/1.161))/D300</f>
        <v>0.51858522056627143</v>
      </c>
      <c r="J300">
        <f t="shared" si="146"/>
        <v>1008.616</v>
      </c>
      <c r="K300" s="2">
        <f t="shared" ref="K300:K321" si="177">(D300-J300)/D300</f>
        <v>0.5148552188552189</v>
      </c>
      <c r="L300" s="2">
        <f>(D300-(J300/1.161))/D300</f>
        <v>0.58213197145152362</v>
      </c>
      <c r="M300">
        <v>1059</v>
      </c>
      <c r="N300" s="2">
        <v>0.22700000000000001</v>
      </c>
      <c r="O300" s="2">
        <f t="shared" ref="O300:O331" si="178">(D300-M300)/D300</f>
        <v>0.49062049062049062</v>
      </c>
      <c r="P300" s="2">
        <f>((D300-(J300/1.156))/D300)</f>
        <v>0.58032458378479146</v>
      </c>
      <c r="Q300">
        <f t="shared" si="165"/>
        <v>938.80349999999999</v>
      </c>
      <c r="R300" s="2">
        <f t="shared" ref="R300:R331" si="179">(D300-Q300)/D300</f>
        <v>0.54843506493506489</v>
      </c>
      <c r="S300" s="2">
        <f>(D300-(Q300/1.156))/D300</f>
        <v>0.60937289354244362</v>
      </c>
      <c r="T300" s="2">
        <f t="shared" ref="T300:T321" si="180">-(R300-K300)</f>
        <v>-3.3579846079845987E-2</v>
      </c>
      <c r="U300">
        <v>963</v>
      </c>
      <c r="V300" s="4">
        <v>0.217</v>
      </c>
      <c r="W300" s="2">
        <f t="shared" si="166"/>
        <v>0.53679653679653683</v>
      </c>
      <c r="X300" s="2">
        <f>(D300-(U300/1.153))/D300</f>
        <v>0.59826239097704836</v>
      </c>
      <c r="Y300">
        <f t="shared" si="150"/>
        <v>858.5145</v>
      </c>
      <c r="Z300" s="2">
        <f t="shared" ref="Z300:Z331" si="181">(D300-Y300)/D300</f>
        <v>0.58705411255411255</v>
      </c>
      <c r="AA300" s="2">
        <f>(D292-(Y292/1.153))/D292</f>
        <v>0.60885898458100784</v>
      </c>
      <c r="AB300" s="2">
        <f t="shared" si="151"/>
        <v>-3.8619047619047664E-2</v>
      </c>
      <c r="AC300">
        <v>907</v>
      </c>
      <c r="AD300" s="2">
        <v>0.214</v>
      </c>
      <c r="AE300" s="2">
        <f t="shared" ref="AE300:AE331" si="182">(D300-AC300)/D300</f>
        <v>0.56373256373256375</v>
      </c>
      <c r="AF300" s="2">
        <f>(D300-(AC300/1.163))/D300</f>
        <v>0.62487752685517084</v>
      </c>
      <c r="AG300">
        <f t="shared" si="175"/>
        <v>809.95100000000002</v>
      </c>
      <c r="AH300" s="2">
        <f t="shared" ref="AH300:AH331" si="183">(D300-AG300)/D300</f>
        <v>0.61041317941317941</v>
      </c>
      <c r="AI300" s="2">
        <f>(D300-(AG300/1.151))/D300</f>
        <v>0.6615231793337788</v>
      </c>
      <c r="AJ300" s="4">
        <f t="shared" si="152"/>
        <v>-0.19696792436368243</v>
      </c>
      <c r="AK300" s="4">
        <f t="shared" si="153"/>
        <v>-0.13725183171984348</v>
      </c>
      <c r="AL300" s="4">
        <f t="shared" si="154"/>
        <v>-5.6566895492155343E-2</v>
      </c>
    </row>
    <row r="301" spans="1:38" ht="12.75" customHeight="1" x14ac:dyDescent="0.2">
      <c r="A301" t="s">
        <v>20</v>
      </c>
      <c r="B301" s="11" t="s">
        <v>108</v>
      </c>
      <c r="D301">
        <v>2451</v>
      </c>
      <c r="E301" s="1">
        <v>38991</v>
      </c>
      <c r="F301">
        <v>1086</v>
      </c>
      <c r="G301" s="2">
        <v>0.23899999999999999</v>
      </c>
      <c r="H301" s="2">
        <f t="shared" si="176"/>
        <v>0.55691554467564264</v>
      </c>
      <c r="I301" s="2">
        <f t="shared" ref="I301:I306" si="184">(D301-(F301/1.163))/D301</f>
        <v>0.61901594555085349</v>
      </c>
      <c r="J301">
        <f t="shared" si="146"/>
        <v>956.22300000000007</v>
      </c>
      <c r="K301" s="2">
        <f t="shared" si="177"/>
        <v>0.60986413708690335</v>
      </c>
      <c r="L301" s="2">
        <f t="shared" ref="L301:L306" si="185">(D301-(J301/1.163))/D301</f>
        <v>0.66454354005752658</v>
      </c>
      <c r="M301">
        <v>983</v>
      </c>
      <c r="N301" s="2">
        <v>0.22700000000000001</v>
      </c>
      <c r="O301" s="2">
        <f t="shared" si="178"/>
        <v>0.59893920848633209</v>
      </c>
      <c r="P301" s="2">
        <f t="shared" ref="P301:P306" si="186">(D301-(M301/1.158))/D301</f>
        <v>0.65366080180166852</v>
      </c>
      <c r="Q301">
        <f t="shared" si="165"/>
        <v>871.42949999999996</v>
      </c>
      <c r="R301" s="2">
        <f t="shared" si="179"/>
        <v>0.64445960832313343</v>
      </c>
      <c r="S301" s="2">
        <f t="shared" ref="S301:S306" si="187">(D301-(Q301/1.158))/D301</f>
        <v>0.69297030079717914</v>
      </c>
      <c r="T301" s="2">
        <f t="shared" si="180"/>
        <v>-3.459547123623008E-2</v>
      </c>
      <c r="V301" s="4">
        <v>1.4E-2</v>
      </c>
      <c r="W301" s="2">
        <f t="shared" si="166"/>
        <v>1</v>
      </c>
      <c r="X301" s="2">
        <f t="shared" ref="X301:X306" si="188">(D301-(U301/1.148))/D301</f>
        <v>1</v>
      </c>
      <c r="Y301">
        <f t="shared" si="150"/>
        <v>0</v>
      </c>
      <c r="Z301" s="2">
        <f t="shared" si="181"/>
        <v>1</v>
      </c>
      <c r="AA301" s="2">
        <f t="shared" ref="AA301:AA311" si="189">(D301-(Y301/1.148))/D301</f>
        <v>1</v>
      </c>
      <c r="AB301" s="2">
        <f t="shared" si="151"/>
        <v>-0.35554039167686657</v>
      </c>
      <c r="AC301">
        <v>799</v>
      </c>
      <c r="AD301" s="2">
        <v>0.16700000000000001</v>
      </c>
      <c r="AE301" s="2">
        <f t="shared" si="182"/>
        <v>0.67401060791513667</v>
      </c>
      <c r="AF301" s="2">
        <f t="shared" ref="AF301:AF306" si="190">(D301-(AC301/1.147))/D301</f>
        <v>0.7157895448257513</v>
      </c>
      <c r="AG301">
        <f t="shared" si="175"/>
        <v>732.2835</v>
      </c>
      <c r="AH301" s="2">
        <f t="shared" si="183"/>
        <v>0.70123072215422277</v>
      </c>
      <c r="AI301" s="2">
        <f t="shared" ref="AI301:AI306" si="191">(D301-(AG301/1.17))/D301</f>
        <v>0.74464164286685708</v>
      </c>
      <c r="AJ301" s="4">
        <f t="shared" si="152"/>
        <v>-0.23419171051104182</v>
      </c>
      <c r="AK301" s="4">
        <f t="shared" si="153"/>
        <v>-0.15967556755882145</v>
      </c>
      <c r="AL301" s="4" t="e">
        <f t="shared" si="154"/>
        <v>#DIV/0!</v>
      </c>
    </row>
    <row r="302" spans="1:38" ht="12.75" customHeight="1" x14ac:dyDescent="0.2">
      <c r="A302" t="s">
        <v>20</v>
      </c>
      <c r="B302" s="11" t="s">
        <v>109</v>
      </c>
      <c r="D302">
        <v>1843</v>
      </c>
      <c r="E302" s="1">
        <v>38991</v>
      </c>
      <c r="F302">
        <v>807</v>
      </c>
      <c r="G302" s="2">
        <v>0.23899999999999999</v>
      </c>
      <c r="H302" s="2">
        <f t="shared" si="176"/>
        <v>0.56212696690179054</v>
      </c>
      <c r="I302" s="2">
        <f t="shared" si="184"/>
        <v>0.62349696208236505</v>
      </c>
      <c r="J302">
        <f t="shared" si="146"/>
        <v>710.56350000000009</v>
      </c>
      <c r="K302" s="2">
        <f t="shared" si="177"/>
        <v>0.61445279435702649</v>
      </c>
      <c r="L302" s="2">
        <f t="shared" si="185"/>
        <v>0.6684890751135224</v>
      </c>
      <c r="M302">
        <v>854</v>
      </c>
      <c r="N302" s="2">
        <v>0.32600000000000001</v>
      </c>
      <c r="O302" s="2">
        <f t="shared" si="178"/>
        <v>0.53662506782419972</v>
      </c>
      <c r="P302" s="2">
        <f t="shared" si="186"/>
        <v>0.59984893594490474</v>
      </c>
      <c r="Q302">
        <f t="shared" si="165"/>
        <v>714.798</v>
      </c>
      <c r="R302" s="2">
        <f t="shared" si="179"/>
        <v>0.61215518176885508</v>
      </c>
      <c r="S302" s="2">
        <f t="shared" si="187"/>
        <v>0.66507355938588519</v>
      </c>
      <c r="T302" s="2">
        <f t="shared" si="180"/>
        <v>2.2976125881714049E-3</v>
      </c>
      <c r="U302">
        <v>682</v>
      </c>
      <c r="V302" s="4">
        <v>0.45500000000000002</v>
      </c>
      <c r="W302" s="2">
        <f t="shared" si="166"/>
        <v>0.6299511665762344</v>
      </c>
      <c r="X302" s="2">
        <f t="shared" si="188"/>
        <v>0.6776578106064759</v>
      </c>
      <c r="Y302">
        <f t="shared" si="150"/>
        <v>526.84500000000003</v>
      </c>
      <c r="Z302" s="2">
        <f t="shared" si="181"/>
        <v>0.71413727618014111</v>
      </c>
      <c r="AA302" s="2">
        <f t="shared" si="189"/>
        <v>0.75099065869350268</v>
      </c>
      <c r="AB302" s="2">
        <f t="shared" si="151"/>
        <v>-0.10198209441128603</v>
      </c>
      <c r="AC302">
        <v>703</v>
      </c>
      <c r="AD302" s="2">
        <v>5.2999999999999999E-2</v>
      </c>
      <c r="AE302" s="2">
        <f t="shared" si="182"/>
        <v>0.61855670103092786</v>
      </c>
      <c r="AF302" s="2">
        <f t="shared" si="190"/>
        <v>0.66744263385433977</v>
      </c>
      <c r="AG302">
        <f t="shared" si="175"/>
        <v>684.37049999999999</v>
      </c>
      <c r="AH302" s="2">
        <f t="shared" si="183"/>
        <v>0.62866494845360821</v>
      </c>
      <c r="AI302" s="2">
        <f t="shared" si="191"/>
        <v>0.68261961406291294</v>
      </c>
      <c r="AJ302" s="4">
        <f t="shared" si="152"/>
        <v>-3.6862293095550364E-2</v>
      </c>
      <c r="AK302" s="4">
        <f t="shared" si="153"/>
        <v>-4.2567970251735462E-2</v>
      </c>
      <c r="AL302" s="4">
        <f t="shared" si="154"/>
        <v>0.29899780770435358</v>
      </c>
    </row>
    <row r="303" spans="1:38" ht="12.75" customHeight="1" x14ac:dyDescent="0.2">
      <c r="A303" t="s">
        <v>20</v>
      </c>
      <c r="B303" s="11" t="s">
        <v>110</v>
      </c>
      <c r="D303">
        <v>2319</v>
      </c>
      <c r="E303" s="1">
        <v>38991</v>
      </c>
      <c r="F303">
        <v>1123</v>
      </c>
      <c r="G303" s="2">
        <v>0.23300000000000001</v>
      </c>
      <c r="H303" s="2">
        <f t="shared" si="176"/>
        <v>0.51573954290642521</v>
      </c>
      <c r="I303" s="2">
        <f t="shared" si="184"/>
        <v>0.58361095692727882</v>
      </c>
      <c r="J303">
        <f t="shared" si="146"/>
        <v>992.17049999999995</v>
      </c>
      <c r="K303" s="2">
        <f t="shared" si="177"/>
        <v>0.57215588615782664</v>
      </c>
      <c r="L303" s="2">
        <f t="shared" si="185"/>
        <v>0.63212028044525082</v>
      </c>
      <c r="M303">
        <v>967</v>
      </c>
      <c r="N303" s="2">
        <v>0.24099999999999999</v>
      </c>
      <c r="O303" s="2">
        <f t="shared" si="178"/>
        <v>0.58300991806813285</v>
      </c>
      <c r="P303" s="2">
        <f t="shared" si="186"/>
        <v>0.63990493788267078</v>
      </c>
      <c r="Q303">
        <f t="shared" si="165"/>
        <v>850.47649999999999</v>
      </c>
      <c r="R303" s="2">
        <f t="shared" si="179"/>
        <v>0.63325722294092279</v>
      </c>
      <c r="S303" s="2">
        <f t="shared" si="187"/>
        <v>0.68329639286780908</v>
      </c>
      <c r="T303" s="2">
        <f t="shared" si="180"/>
        <v>-6.110133678309615E-2</v>
      </c>
      <c r="U303">
        <v>1022</v>
      </c>
      <c r="V303" s="4">
        <v>0.106</v>
      </c>
      <c r="W303" s="2">
        <f t="shared" si="166"/>
        <v>0.55929279862009484</v>
      </c>
      <c r="X303" s="2">
        <f t="shared" si="188"/>
        <v>0.61610870959938568</v>
      </c>
      <c r="Y303">
        <f t="shared" si="150"/>
        <v>967.83399999999995</v>
      </c>
      <c r="Z303" s="2">
        <f t="shared" si="181"/>
        <v>0.58265028029322996</v>
      </c>
      <c r="AA303" s="2">
        <f t="shared" si="189"/>
        <v>0.6364549479906183</v>
      </c>
      <c r="AB303" s="2">
        <f t="shared" si="151"/>
        <v>5.0606942647692832E-2</v>
      </c>
      <c r="AC303">
        <v>1088</v>
      </c>
      <c r="AD303" s="2">
        <v>0.11899999999999999</v>
      </c>
      <c r="AE303" s="2">
        <f t="shared" si="182"/>
        <v>0.53083225528244937</v>
      </c>
      <c r="AF303" s="2">
        <f t="shared" si="190"/>
        <v>0.59096098978417555</v>
      </c>
      <c r="AG303">
        <f t="shared" si="175"/>
        <v>1023.264</v>
      </c>
      <c r="AH303" s="2">
        <f t="shared" si="183"/>
        <v>0.55874773609314354</v>
      </c>
      <c r="AI303" s="2">
        <f t="shared" si="191"/>
        <v>0.6228613129001227</v>
      </c>
      <c r="AJ303" s="4">
        <f t="shared" si="152"/>
        <v>3.1338867664378357E-2</v>
      </c>
      <c r="AK303" s="4">
        <f t="shared" si="153"/>
        <v>0.20316551956462062</v>
      </c>
      <c r="AL303" s="4">
        <f t="shared" si="154"/>
        <v>5.7272218169645228E-2</v>
      </c>
    </row>
    <row r="304" spans="1:38" ht="12.75" customHeight="1" x14ac:dyDescent="0.2">
      <c r="A304" t="s">
        <v>20</v>
      </c>
      <c r="B304" s="11" t="s">
        <v>111</v>
      </c>
      <c r="D304">
        <v>2001</v>
      </c>
      <c r="E304" s="1">
        <v>38991</v>
      </c>
      <c r="F304">
        <v>1095</v>
      </c>
      <c r="G304" s="2">
        <v>0.30099999999999999</v>
      </c>
      <c r="H304" s="2">
        <f t="shared" si="176"/>
        <v>0.45277361319340331</v>
      </c>
      <c r="I304" s="2">
        <f t="shared" si="184"/>
        <v>0.52947000274583267</v>
      </c>
      <c r="J304">
        <f t="shared" si="146"/>
        <v>930.20249999999999</v>
      </c>
      <c r="K304" s="2">
        <f t="shared" si="177"/>
        <v>0.53513118440779617</v>
      </c>
      <c r="L304" s="2">
        <f t="shared" si="185"/>
        <v>0.60028476733258485</v>
      </c>
      <c r="M304">
        <v>929</v>
      </c>
      <c r="N304" s="2">
        <v>0.182</v>
      </c>
      <c r="O304" s="2">
        <f t="shared" si="178"/>
        <v>0.53573213393303354</v>
      </c>
      <c r="P304" s="2">
        <f t="shared" si="186"/>
        <v>0.59907783586617747</v>
      </c>
      <c r="Q304">
        <f t="shared" si="165"/>
        <v>844.46100000000001</v>
      </c>
      <c r="R304" s="2">
        <f t="shared" si="179"/>
        <v>0.57798050974512738</v>
      </c>
      <c r="S304" s="2">
        <f t="shared" si="187"/>
        <v>0.63556175280235516</v>
      </c>
      <c r="T304" s="2">
        <f t="shared" si="180"/>
        <v>-4.2849325337331212E-2</v>
      </c>
      <c r="U304">
        <v>998</v>
      </c>
      <c r="V304" s="4">
        <v>0.19700000000000001</v>
      </c>
      <c r="W304" s="2">
        <f t="shared" si="166"/>
        <v>0.50124937531234381</v>
      </c>
      <c r="X304" s="2">
        <f t="shared" si="188"/>
        <v>0.56554823633479423</v>
      </c>
      <c r="Y304">
        <f t="shared" si="150"/>
        <v>899.697</v>
      </c>
      <c r="Z304" s="2">
        <f t="shared" si="181"/>
        <v>0.55037631184407787</v>
      </c>
      <c r="AA304" s="2">
        <f t="shared" si="189"/>
        <v>0.60834173505581701</v>
      </c>
      <c r="AB304" s="2">
        <f t="shared" si="151"/>
        <v>2.760419790104951E-2</v>
      </c>
      <c r="AC304">
        <v>828</v>
      </c>
      <c r="AD304" s="2">
        <v>0.16800000000000001</v>
      </c>
      <c r="AE304" s="2">
        <f t="shared" si="182"/>
        <v>0.58620689655172409</v>
      </c>
      <c r="AF304" s="2">
        <f t="shared" si="190"/>
        <v>0.63923879385503413</v>
      </c>
      <c r="AG304">
        <f t="shared" si="175"/>
        <v>758.44799999999998</v>
      </c>
      <c r="AH304" s="2">
        <f t="shared" si="183"/>
        <v>0.62096551724137938</v>
      </c>
      <c r="AI304" s="2">
        <f t="shared" si="191"/>
        <v>0.67603890362511054</v>
      </c>
      <c r="AJ304" s="4">
        <f t="shared" si="152"/>
        <v>-0.18464205374636172</v>
      </c>
      <c r="AK304" s="4">
        <f t="shared" si="153"/>
        <v>-0.10185550309605801</v>
      </c>
      <c r="AL304" s="4">
        <f t="shared" si="154"/>
        <v>-0.15699618871686835</v>
      </c>
    </row>
    <row r="305" spans="1:38" ht="12.75" customHeight="1" x14ac:dyDescent="0.2">
      <c r="A305" t="s">
        <v>20</v>
      </c>
      <c r="B305" s="11" t="s">
        <v>112</v>
      </c>
      <c r="D305">
        <v>2271</v>
      </c>
      <c r="E305" s="1">
        <v>38991</v>
      </c>
      <c r="F305">
        <v>1201</v>
      </c>
      <c r="G305" s="2">
        <v>0.27200000000000002</v>
      </c>
      <c r="H305" s="2">
        <f t="shared" si="176"/>
        <v>0.4711580801409071</v>
      </c>
      <c r="I305" s="2">
        <f t="shared" si="184"/>
        <v>0.54527779891737493</v>
      </c>
      <c r="J305">
        <f t="shared" si="146"/>
        <v>1037.664</v>
      </c>
      <c r="K305" s="2">
        <f t="shared" si="177"/>
        <v>0.54308058124174374</v>
      </c>
      <c r="L305" s="2">
        <f t="shared" si="185"/>
        <v>0.60712001826461204</v>
      </c>
      <c r="M305">
        <v>1114</v>
      </c>
      <c r="N305" s="2">
        <v>0.161</v>
      </c>
      <c r="O305" s="2">
        <f t="shared" si="178"/>
        <v>0.50946719506825189</v>
      </c>
      <c r="P305" s="2">
        <f t="shared" si="186"/>
        <v>0.57639654150971664</v>
      </c>
      <c r="Q305">
        <f t="shared" si="165"/>
        <v>1024.3230000000001</v>
      </c>
      <c r="R305" s="2">
        <f t="shared" si="179"/>
        <v>0.54895508586525754</v>
      </c>
      <c r="S305" s="2">
        <f t="shared" si="187"/>
        <v>0.61049661991818438</v>
      </c>
      <c r="T305" s="2">
        <f t="shared" si="180"/>
        <v>-5.8745046235137988E-3</v>
      </c>
      <c r="U305">
        <v>925</v>
      </c>
      <c r="V305" s="4">
        <v>0.27100000000000002</v>
      </c>
      <c r="W305" s="2">
        <f t="shared" si="166"/>
        <v>0.59269044473800092</v>
      </c>
      <c r="X305" s="2">
        <f t="shared" si="188"/>
        <v>0.64520073583449555</v>
      </c>
      <c r="Y305">
        <f t="shared" si="150"/>
        <v>799.66250000000002</v>
      </c>
      <c r="Z305" s="2">
        <f t="shared" si="181"/>
        <v>0.64788088947600175</v>
      </c>
      <c r="AA305" s="2">
        <f t="shared" si="189"/>
        <v>0.69327603612892141</v>
      </c>
      <c r="AB305" s="2">
        <f t="shared" si="151"/>
        <v>-9.8925803610744212E-2</v>
      </c>
      <c r="AC305">
        <v>978</v>
      </c>
      <c r="AD305" s="2">
        <v>0.154</v>
      </c>
      <c r="AE305" s="2">
        <f t="shared" si="182"/>
        <v>0.56935270805812421</v>
      </c>
      <c r="AF305" s="2">
        <f t="shared" si="190"/>
        <v>0.62454464521196529</v>
      </c>
      <c r="AG305">
        <f t="shared" si="175"/>
        <v>902.69400000000007</v>
      </c>
      <c r="AH305" s="2">
        <f t="shared" si="183"/>
        <v>0.60251254953764866</v>
      </c>
      <c r="AI305" s="2">
        <f t="shared" si="191"/>
        <v>0.66026713635696466</v>
      </c>
      <c r="AJ305" s="4">
        <f t="shared" si="152"/>
        <v>-0.13007100564344534</v>
      </c>
      <c r="AK305" s="4">
        <f t="shared" si="153"/>
        <v>-0.11874086591827013</v>
      </c>
      <c r="AL305" s="4">
        <f t="shared" si="154"/>
        <v>0.12884373094899396</v>
      </c>
    </row>
    <row r="306" spans="1:38" ht="12.75" customHeight="1" x14ac:dyDescent="0.2">
      <c r="A306" t="s">
        <v>20</v>
      </c>
      <c r="B306" s="11" t="s">
        <v>113</v>
      </c>
      <c r="D306">
        <v>2064</v>
      </c>
      <c r="E306" s="1">
        <v>38991</v>
      </c>
      <c r="F306">
        <v>1142</v>
      </c>
      <c r="G306" s="2">
        <v>0.316</v>
      </c>
      <c r="H306" s="2">
        <f t="shared" si="176"/>
        <v>0.44670542635658916</v>
      </c>
      <c r="I306" s="2">
        <f t="shared" si="184"/>
        <v>0.52425230125244127</v>
      </c>
      <c r="J306">
        <f t="shared" si="146"/>
        <v>961.56399999999996</v>
      </c>
      <c r="K306" s="2">
        <f t="shared" si="177"/>
        <v>0.53412596899224818</v>
      </c>
      <c r="L306" s="2">
        <f t="shared" si="185"/>
        <v>0.59942043765455544</v>
      </c>
      <c r="M306">
        <v>956</v>
      </c>
      <c r="N306" s="2">
        <v>0.26500000000000001</v>
      </c>
      <c r="O306" s="2">
        <f t="shared" si="178"/>
        <v>0.53682170542635654</v>
      </c>
      <c r="P306" s="2">
        <f t="shared" si="186"/>
        <v>0.60001874389149967</v>
      </c>
      <c r="Q306">
        <f t="shared" si="165"/>
        <v>829.32999999999993</v>
      </c>
      <c r="R306" s="2">
        <f t="shared" si="179"/>
        <v>0.59819282945736441</v>
      </c>
      <c r="S306" s="2">
        <f t="shared" si="187"/>
        <v>0.65301626032587601</v>
      </c>
      <c r="T306" s="2">
        <f t="shared" si="180"/>
        <v>-6.4066860465116227E-2</v>
      </c>
      <c r="U306">
        <v>980</v>
      </c>
      <c r="V306" s="4">
        <v>0.24399999999999999</v>
      </c>
      <c r="W306" s="2">
        <f t="shared" si="166"/>
        <v>0.52519379844961245</v>
      </c>
      <c r="X306" s="2">
        <f t="shared" si="188"/>
        <v>0.58640574777840793</v>
      </c>
      <c r="Y306">
        <f t="shared" si="150"/>
        <v>860.44</v>
      </c>
      <c r="Z306" s="2">
        <f t="shared" si="181"/>
        <v>0.58312015503875969</v>
      </c>
      <c r="AA306" s="2">
        <f t="shared" si="189"/>
        <v>0.63686424654944229</v>
      </c>
      <c r="AB306" s="2">
        <f t="shared" si="151"/>
        <v>1.5072674418604715E-2</v>
      </c>
      <c r="AC306">
        <v>908</v>
      </c>
      <c r="AD306" s="2">
        <v>0.245</v>
      </c>
      <c r="AE306" s="2">
        <f t="shared" si="182"/>
        <v>0.56007751937984496</v>
      </c>
      <c r="AF306" s="2">
        <f t="shared" si="190"/>
        <v>0.61645816859620317</v>
      </c>
      <c r="AG306">
        <f t="shared" si="175"/>
        <v>796.77</v>
      </c>
      <c r="AH306" s="2">
        <f t="shared" si="183"/>
        <v>0.61396802325581401</v>
      </c>
      <c r="AI306" s="2">
        <f t="shared" si="191"/>
        <v>0.67005813953488369</v>
      </c>
      <c r="AJ306" s="4">
        <f t="shared" si="152"/>
        <v>-0.17138120811511237</v>
      </c>
      <c r="AK306" s="4">
        <f t="shared" si="153"/>
        <v>-3.9260607960642915E-2</v>
      </c>
      <c r="AL306" s="4">
        <f t="shared" si="154"/>
        <v>-7.3997024778020684E-2</v>
      </c>
    </row>
    <row r="307" spans="1:38" ht="12.75" customHeight="1" x14ac:dyDescent="0.2">
      <c r="A307" t="s">
        <v>36</v>
      </c>
      <c r="D307">
        <v>2831</v>
      </c>
      <c r="E307" s="1">
        <v>38961</v>
      </c>
      <c r="F307">
        <v>1412</v>
      </c>
      <c r="G307" s="2">
        <v>0.26800000000000002</v>
      </c>
      <c r="H307" s="2">
        <f t="shared" si="176"/>
        <v>0.50123631225715293</v>
      </c>
      <c r="I307" s="2">
        <f>(D307-(F307/1.161))/D307</f>
        <v>0.57040164707765106</v>
      </c>
      <c r="J307">
        <f t="shared" si="146"/>
        <v>1222.7919999999999</v>
      </c>
      <c r="K307" s="2">
        <f t="shared" si="177"/>
        <v>0.56807064641469451</v>
      </c>
      <c r="L307" s="2">
        <f>(D307-(J307/1.161))/D307</f>
        <v>0.62796782636924586</v>
      </c>
      <c r="M307">
        <v>1327</v>
      </c>
      <c r="N307" s="2">
        <v>0.23599999999999999</v>
      </c>
      <c r="O307" s="2">
        <f t="shared" si="178"/>
        <v>0.531261038502296</v>
      </c>
      <c r="P307" s="2">
        <f>((D307-(J307/1.156))/D307)</f>
        <v>0.62635869067015093</v>
      </c>
      <c r="Q307">
        <f t="shared" si="165"/>
        <v>1170.414</v>
      </c>
      <c r="R307" s="2">
        <f t="shared" si="179"/>
        <v>0.58657223595902508</v>
      </c>
      <c r="S307" s="2">
        <f>(D307-(Q307/1.156))/D307</f>
        <v>0.64236352591611157</v>
      </c>
      <c r="T307" s="2">
        <f t="shared" si="180"/>
        <v>-1.8501589544330566E-2</v>
      </c>
      <c r="U307">
        <v>1316</v>
      </c>
      <c r="V307" s="4">
        <v>0.23799999999999999</v>
      </c>
      <c r="W307" s="2">
        <f t="shared" si="166"/>
        <v>0.53514659131049103</v>
      </c>
      <c r="X307" s="2">
        <f>(D307-(U307/1.153))/D307</f>
        <v>0.59683138882089426</v>
      </c>
      <c r="Y307">
        <f t="shared" si="150"/>
        <v>1159.396</v>
      </c>
      <c r="Z307" s="2">
        <f t="shared" si="181"/>
        <v>0.59046414694454263</v>
      </c>
      <c r="AA307" s="2">
        <f t="shared" si="189"/>
        <v>0.64326145204228447</v>
      </c>
      <c r="AB307" s="2">
        <f t="shared" si="151"/>
        <v>-3.8919109855175549E-3</v>
      </c>
      <c r="AC307">
        <v>1312</v>
      </c>
      <c r="AD307" s="2">
        <v>0.215</v>
      </c>
      <c r="AE307" s="2">
        <f t="shared" si="182"/>
        <v>0.53655951960438009</v>
      </c>
      <c r="AF307" s="2">
        <f>(D307-(AC307/1.163))/D307</f>
        <v>0.60151291453515054</v>
      </c>
      <c r="AG307">
        <f t="shared" si="175"/>
        <v>1170.96</v>
      </c>
      <c r="AH307" s="2">
        <f t="shared" si="183"/>
        <v>0.5863793712469092</v>
      </c>
      <c r="AI307" s="2">
        <f>(D307-(AG307/1.151))/D307</f>
        <v>0.64064237293389148</v>
      </c>
      <c r="AJ307" s="4">
        <f t="shared" si="152"/>
        <v>-4.2388239373499156E-2</v>
      </c>
      <c r="AK307" s="4">
        <f t="shared" si="153"/>
        <v>4.6650159687090152E-4</v>
      </c>
      <c r="AL307" s="4">
        <f t="shared" si="154"/>
        <v>9.9741589586304063E-3</v>
      </c>
    </row>
    <row r="308" spans="1:38" ht="12.75" customHeight="1" x14ac:dyDescent="0.2">
      <c r="A308" s="3" t="s">
        <v>36</v>
      </c>
      <c r="B308" s="12" t="s">
        <v>186</v>
      </c>
      <c r="C308" s="3"/>
      <c r="D308">
        <v>2101</v>
      </c>
      <c r="E308" s="1">
        <v>38991</v>
      </c>
      <c r="F308">
        <v>1237</v>
      </c>
      <c r="G308" s="2">
        <v>0.23899999999999999</v>
      </c>
      <c r="H308" s="2">
        <f t="shared" si="176"/>
        <v>0.41123274631128032</v>
      </c>
      <c r="I308" s="2">
        <f>(D308-(F308/1.163))/D308</f>
        <v>0.49375128659611378</v>
      </c>
      <c r="J308">
        <f t="shared" si="146"/>
        <v>1089.1785</v>
      </c>
      <c r="K308" s="2">
        <f t="shared" si="177"/>
        <v>0.48159043312708233</v>
      </c>
      <c r="L308" s="2">
        <f>(D308-(J308/1.163))/D308</f>
        <v>0.5542480078478782</v>
      </c>
      <c r="M308">
        <v>1040</v>
      </c>
      <c r="N308" s="2">
        <v>0.218</v>
      </c>
      <c r="O308" s="2">
        <f t="shared" si="178"/>
        <v>0.50499762018086625</v>
      </c>
      <c r="P308" s="2">
        <f>(D308-(M308/1.158))/D308</f>
        <v>0.57253680499211246</v>
      </c>
      <c r="Q308">
        <f t="shared" si="165"/>
        <v>926.64</v>
      </c>
      <c r="R308" s="2">
        <f t="shared" si="179"/>
        <v>0.55895287958115192</v>
      </c>
      <c r="S308" s="2">
        <f>(D308-(Q308/1.158))/D308</f>
        <v>0.6191302932479722</v>
      </c>
      <c r="T308" s="2">
        <f t="shared" si="180"/>
        <v>-7.7362446454069589E-2</v>
      </c>
      <c r="U308">
        <v>1001</v>
      </c>
      <c r="V308" s="4">
        <v>8.5999999999999993E-2</v>
      </c>
      <c r="W308" s="2">
        <f t="shared" si="166"/>
        <v>0.52356020942408377</v>
      </c>
      <c r="X308" s="2">
        <f>(D308-(U308/1.148))/D308</f>
        <v>0.58498276082237255</v>
      </c>
      <c r="Y308">
        <f t="shared" si="150"/>
        <v>957.95699999999999</v>
      </c>
      <c r="Z308" s="2">
        <f t="shared" si="181"/>
        <v>0.54404712041884817</v>
      </c>
      <c r="AA308" s="2">
        <f t="shared" si="189"/>
        <v>0.60282850210701056</v>
      </c>
      <c r="AB308" s="2">
        <f t="shared" si="151"/>
        <v>1.4905759162303744E-2</v>
      </c>
      <c r="AC308">
        <v>1027</v>
      </c>
      <c r="AD308" s="2">
        <v>0.23799999999999999</v>
      </c>
      <c r="AE308" s="2">
        <f t="shared" si="182"/>
        <v>0.51118514992860542</v>
      </c>
      <c r="AF308" s="2">
        <f>(D308-(AC308/1.147))/D308</f>
        <v>0.57383186567445987</v>
      </c>
      <c r="AG308">
        <f t="shared" si="175"/>
        <v>904.78700000000003</v>
      </c>
      <c r="AH308" s="2">
        <f t="shared" si="183"/>
        <v>0.56935411708710137</v>
      </c>
      <c r="AI308" s="2">
        <f>(D308-(AG308/1.17))/D308</f>
        <v>0.63192659580094135</v>
      </c>
      <c r="AJ308" s="4">
        <f t="shared" si="152"/>
        <v>-0.16929410560344324</v>
      </c>
      <c r="AK308" s="4">
        <f t="shared" si="153"/>
        <v>-2.3583052749719214E-2</v>
      </c>
      <c r="AL308" s="4">
        <f t="shared" si="154"/>
        <v>-5.5503535127359553E-2</v>
      </c>
    </row>
    <row r="309" spans="1:38" ht="12.75" customHeight="1" x14ac:dyDescent="0.2">
      <c r="A309" s="3" t="s">
        <v>36</v>
      </c>
      <c r="B309" s="12" t="s">
        <v>187</v>
      </c>
      <c r="C309" s="3"/>
      <c r="D309">
        <v>2109</v>
      </c>
      <c r="E309" s="1">
        <v>38991</v>
      </c>
      <c r="F309">
        <v>1174</v>
      </c>
      <c r="G309" s="2">
        <v>0.29299999999999998</v>
      </c>
      <c r="H309" s="2">
        <f t="shared" si="176"/>
        <v>0.44333807491702226</v>
      </c>
      <c r="I309" s="2">
        <f>(D309-(F309/1.163))/D309</f>
        <v>0.52135690018660552</v>
      </c>
      <c r="J309">
        <f t="shared" si="146"/>
        <v>1002.009</v>
      </c>
      <c r="K309" s="2">
        <f t="shared" si="177"/>
        <v>0.52488904694167848</v>
      </c>
      <c r="L309" s="2">
        <f>(D309-(J309/1.163))/D309</f>
        <v>0.59147811430926789</v>
      </c>
      <c r="M309">
        <v>1057</v>
      </c>
      <c r="N309" s="2">
        <v>0.23599999999999999</v>
      </c>
      <c r="O309" s="2">
        <f t="shared" si="178"/>
        <v>0.49881460407776196</v>
      </c>
      <c r="P309" s="2">
        <f>(D309-(M309/1.158))/D309</f>
        <v>0.56719741284780811</v>
      </c>
      <c r="Q309">
        <f t="shared" si="165"/>
        <v>932.274</v>
      </c>
      <c r="R309" s="2">
        <f t="shared" si="179"/>
        <v>0.55795448079658616</v>
      </c>
      <c r="S309" s="2">
        <f>(D309-(Q309/1.158))/D309</f>
        <v>0.61826811813176696</v>
      </c>
      <c r="T309" s="2">
        <f t="shared" si="180"/>
        <v>-3.3065433854907678E-2</v>
      </c>
      <c r="U309">
        <v>1074</v>
      </c>
      <c r="V309" s="4">
        <v>0.109</v>
      </c>
      <c r="W309" s="2">
        <f t="shared" si="166"/>
        <v>0.49075391180654337</v>
      </c>
      <c r="X309" s="2">
        <f>(D309-(U309/1.148))/D309</f>
        <v>0.55640584652137925</v>
      </c>
      <c r="Y309">
        <f t="shared" si="150"/>
        <v>1015.467</v>
      </c>
      <c r="Z309" s="2">
        <f t="shared" si="181"/>
        <v>0.51850782361308667</v>
      </c>
      <c r="AA309" s="2">
        <f t="shared" si="189"/>
        <v>0.58058172788596407</v>
      </c>
      <c r="AB309" s="2">
        <f t="shared" si="151"/>
        <v>3.9446657183499489E-2</v>
      </c>
      <c r="AC309">
        <v>1047</v>
      </c>
      <c r="AD309" s="2">
        <v>5.8999999999999997E-2</v>
      </c>
      <c r="AE309" s="2">
        <f t="shared" si="182"/>
        <v>0.50355618776671407</v>
      </c>
      <c r="AF309" s="2">
        <f>(D309-(AC309/1.147))/D309</f>
        <v>0.56718063449582745</v>
      </c>
      <c r="AG309">
        <f t="shared" si="175"/>
        <v>1016.1135</v>
      </c>
      <c r="AH309" s="2">
        <f t="shared" si="183"/>
        <v>0.51820128022759604</v>
      </c>
      <c r="AI309" s="2">
        <f>(D309-(AG309/1.17))/D309</f>
        <v>0.5882062224167488</v>
      </c>
      <c r="AJ309" s="4">
        <f t="shared" si="152"/>
        <v>1.4076220872267488E-2</v>
      </c>
      <c r="AK309" s="4">
        <f t="shared" si="153"/>
        <v>8.9930106385032932E-2</v>
      </c>
      <c r="AL309" s="4">
        <f t="shared" si="154"/>
        <v>6.3665288975391858E-4</v>
      </c>
    </row>
    <row r="310" spans="1:38" ht="12.75" customHeight="1" x14ac:dyDescent="0.2">
      <c r="A310" s="3" t="s">
        <v>36</v>
      </c>
      <c r="B310" s="12" t="s">
        <v>188</v>
      </c>
      <c r="C310" s="3"/>
      <c r="D310">
        <v>2502</v>
      </c>
      <c r="E310" s="1">
        <v>38991</v>
      </c>
      <c r="F310">
        <v>1725</v>
      </c>
      <c r="G310" s="2">
        <v>0.23899999999999999</v>
      </c>
      <c r="H310" s="2">
        <f t="shared" si="176"/>
        <v>0.31055155875299761</v>
      </c>
      <c r="I310" s="2">
        <f>(D310-(F310/1.163))/D310</f>
        <v>0.40718104793894899</v>
      </c>
      <c r="J310">
        <f t="shared" si="146"/>
        <v>1518.8625000000002</v>
      </c>
      <c r="K310" s="2">
        <f t="shared" si="177"/>
        <v>0.39294064748201429</v>
      </c>
      <c r="L310" s="2">
        <f>(D310-(J310/1.163))/D310</f>
        <v>0.4780229127102445</v>
      </c>
      <c r="M310">
        <v>1536</v>
      </c>
      <c r="N310" s="2">
        <v>0.26900000000000002</v>
      </c>
      <c r="O310" s="2">
        <f t="shared" si="178"/>
        <v>0.38609112709832133</v>
      </c>
      <c r="P310" s="2">
        <f>(D310-(M310/1.158))/D310</f>
        <v>0.46985416847868849</v>
      </c>
      <c r="Q310">
        <f t="shared" si="165"/>
        <v>1329.4079999999999</v>
      </c>
      <c r="R310" s="2">
        <f t="shared" si="179"/>
        <v>0.46866187050359714</v>
      </c>
      <c r="S310" s="2">
        <f>(D310-(Q310/1.158))/D310</f>
        <v>0.54115878281830498</v>
      </c>
      <c r="T310" s="2">
        <f t="shared" si="180"/>
        <v>-7.5721223021582851E-2</v>
      </c>
      <c r="U310">
        <v>1714</v>
      </c>
      <c r="V310" s="4">
        <v>0.42099999999999999</v>
      </c>
      <c r="W310" s="2">
        <f t="shared" si="166"/>
        <v>0.31494804156674661</v>
      </c>
      <c r="X310" s="2">
        <f>(D310-(U310/1.148))/D310</f>
        <v>0.40326484457033668</v>
      </c>
      <c r="Y310">
        <f t="shared" si="150"/>
        <v>1353.203</v>
      </c>
      <c r="Z310" s="2">
        <f t="shared" si="181"/>
        <v>0.45915147881694646</v>
      </c>
      <c r="AA310" s="2">
        <f t="shared" si="189"/>
        <v>0.52887759478828078</v>
      </c>
      <c r="AB310" s="2">
        <f t="shared" si="151"/>
        <v>9.5103916866506877E-3</v>
      </c>
      <c r="AC310">
        <v>1859</v>
      </c>
      <c r="AD310" s="2">
        <v>0.154</v>
      </c>
      <c r="AE310" s="2">
        <f t="shared" si="182"/>
        <v>0.25699440447641886</v>
      </c>
      <c r="AF310" s="2">
        <f>(D310-(AC310/1.147))/D310</f>
        <v>0.35221831253393104</v>
      </c>
      <c r="AG310">
        <f t="shared" si="175"/>
        <v>1715.857</v>
      </c>
      <c r="AH310" s="2">
        <f t="shared" si="183"/>
        <v>0.31420583533173463</v>
      </c>
      <c r="AI310" s="2">
        <f>(D310-(AG310/1.17))/D310</f>
        <v>0.41385114130917489</v>
      </c>
      <c r="AJ310" s="4">
        <f t="shared" si="152"/>
        <v>0.12969870544568696</v>
      </c>
      <c r="AK310" s="4">
        <f t="shared" si="153"/>
        <v>0.29069254886385537</v>
      </c>
      <c r="AL310" s="4">
        <f t="shared" si="154"/>
        <v>0.26799674549938168</v>
      </c>
    </row>
    <row r="311" spans="1:38" ht="12.75" customHeight="1" x14ac:dyDescent="0.2">
      <c r="A311" s="3" t="s">
        <v>36</v>
      </c>
      <c r="B311" s="12" t="s">
        <v>189</v>
      </c>
      <c r="C311" s="3"/>
      <c r="D311">
        <v>2209</v>
      </c>
      <c r="E311" s="1">
        <v>38991</v>
      </c>
      <c r="F311">
        <v>1283</v>
      </c>
      <c r="G311" s="2">
        <v>0.27</v>
      </c>
      <c r="H311" s="2">
        <f t="shared" si="176"/>
        <v>0.41919420552286102</v>
      </c>
      <c r="I311" s="2">
        <f>(D311-(F311/1.163))/D311</f>
        <v>0.50059690930598544</v>
      </c>
      <c r="J311">
        <f t="shared" si="146"/>
        <v>1109.7950000000001</v>
      </c>
      <c r="K311" s="2">
        <f t="shared" si="177"/>
        <v>0.49760298777727474</v>
      </c>
      <c r="L311" s="2">
        <f>(D311-(J311/1.163))/D311</f>
        <v>0.56801632654967738</v>
      </c>
      <c r="M311">
        <v>1137</v>
      </c>
      <c r="N311" s="2">
        <v>0.23599999999999999</v>
      </c>
      <c r="O311" s="2">
        <f t="shared" si="178"/>
        <v>0.48528746038931642</v>
      </c>
      <c r="P311" s="2">
        <f>(D311-(M311/1.158))/D311</f>
        <v>0.55551594161426288</v>
      </c>
      <c r="Q311">
        <f t="shared" si="165"/>
        <v>1002.8340000000001</v>
      </c>
      <c r="R311" s="2">
        <f t="shared" si="179"/>
        <v>0.54602354006337706</v>
      </c>
      <c r="S311" s="2">
        <f>(D311-(Q311/1.158))/D311</f>
        <v>0.60796506050377974</v>
      </c>
      <c r="T311" s="2">
        <f t="shared" si="180"/>
        <v>-4.8420552286102314E-2</v>
      </c>
      <c r="U311">
        <v>1113</v>
      </c>
      <c r="V311" s="4">
        <v>0.27300000000000002</v>
      </c>
      <c r="W311" s="2">
        <f t="shared" si="166"/>
        <v>0.49615210502489815</v>
      </c>
      <c r="X311" s="2">
        <f>(D311-(U311/1.148))/D311</f>
        <v>0.5611081054223851</v>
      </c>
      <c r="Y311">
        <f t="shared" si="150"/>
        <v>961.07549999999992</v>
      </c>
      <c r="Z311" s="2">
        <f t="shared" si="181"/>
        <v>0.56492734268899958</v>
      </c>
      <c r="AA311" s="2">
        <f t="shared" si="189"/>
        <v>0.62101684903222965</v>
      </c>
      <c r="AB311" s="2">
        <f t="shared" si="151"/>
        <v>-1.8903802625622523E-2</v>
      </c>
      <c r="AC311">
        <v>1030</v>
      </c>
      <c r="AD311" s="2">
        <v>9.5000000000000001E-2</v>
      </c>
      <c r="AE311" s="2">
        <f t="shared" si="182"/>
        <v>0.5337256677229516</v>
      </c>
      <c r="AF311" s="2">
        <f>(D311-(AC311/1.147))/D311</f>
        <v>0.59348358127545908</v>
      </c>
      <c r="AG311">
        <f t="shared" si="175"/>
        <v>981.07500000000005</v>
      </c>
      <c r="AH311" s="2">
        <f t="shared" si="183"/>
        <v>0.55587369850611135</v>
      </c>
      <c r="AI311" s="2">
        <f>(D311-(AG311/1.17))/D311</f>
        <v>0.62040487051804383</v>
      </c>
      <c r="AJ311" s="4">
        <f t="shared" si="152"/>
        <v>-0.11598538468816318</v>
      </c>
      <c r="AK311" s="4">
        <f t="shared" si="153"/>
        <v>-2.1697509258760721E-2</v>
      </c>
      <c r="AL311" s="4">
        <f t="shared" si="154"/>
        <v>2.080949935775088E-2</v>
      </c>
    </row>
    <row r="312" spans="1:38" ht="12.75" customHeight="1" x14ac:dyDescent="0.2">
      <c r="A312" s="3" t="s">
        <v>36</v>
      </c>
      <c r="B312" s="12" t="s">
        <v>280</v>
      </c>
      <c r="C312" s="3"/>
      <c r="D312">
        <v>1924</v>
      </c>
      <c r="E312" s="1">
        <v>39448</v>
      </c>
      <c r="F312">
        <v>1060</v>
      </c>
      <c r="G312" s="2">
        <v>0.26800000000000002</v>
      </c>
      <c r="H312" s="2">
        <f t="shared" si="176"/>
        <v>0.44906444906444909</v>
      </c>
      <c r="I312" s="2">
        <f>(D312-(F312/1.159))/D312</f>
        <v>0.5246457714102235</v>
      </c>
      <c r="J312">
        <f t="shared" si="146"/>
        <v>917.96</v>
      </c>
      <c r="K312" s="2">
        <f t="shared" si="177"/>
        <v>0.52288981288981284</v>
      </c>
      <c r="L312" s="2">
        <f>(D312-(J312/1.153))/D312</f>
        <v>0.58620105194259575</v>
      </c>
      <c r="M312">
        <v>1002</v>
      </c>
      <c r="N312" s="2">
        <v>0.23599999999999999</v>
      </c>
      <c r="O312" s="2">
        <f t="shared" si="178"/>
        <v>0.47920997920997921</v>
      </c>
      <c r="P312" s="2">
        <f>(D312-(M312/1.147))/D312</f>
        <v>0.54595464621619805</v>
      </c>
      <c r="Q312">
        <f t="shared" si="165"/>
        <v>883.76400000000001</v>
      </c>
      <c r="R312" s="2">
        <f t="shared" si="179"/>
        <v>0.54066320166320159</v>
      </c>
      <c r="S312" s="2">
        <f>K312-P312</f>
        <v>-2.3064833326385203E-2</v>
      </c>
      <c r="T312" s="2">
        <f t="shared" si="180"/>
        <v>-1.7773388773388743E-2</v>
      </c>
      <c r="U312">
        <v>893</v>
      </c>
      <c r="V312" s="4">
        <v>0.378</v>
      </c>
      <c r="W312" s="2">
        <f t="shared" si="166"/>
        <v>0.53586278586278591</v>
      </c>
      <c r="X312" s="2">
        <f>(D312-(U312/1.103))/D312</f>
        <v>0.57920470159817394</v>
      </c>
      <c r="Y312">
        <f t="shared" si="150"/>
        <v>724.22299999999996</v>
      </c>
      <c r="Z312" s="2">
        <f t="shared" si="181"/>
        <v>0.62358471933471937</v>
      </c>
      <c r="AA312" s="2">
        <f>(D312-(Y312/1.103))/D312</f>
        <v>0.65873501299611914</v>
      </c>
      <c r="AB312" s="2">
        <f t="shared" si="151"/>
        <v>-8.2921517671517786E-2</v>
      </c>
      <c r="AC312">
        <v>925</v>
      </c>
      <c r="AD312" s="2">
        <v>0.28000000000000003</v>
      </c>
      <c r="AE312" s="2">
        <f t="shared" si="182"/>
        <v>0.51923076923076927</v>
      </c>
      <c r="AF312" s="2">
        <f>(D312-(AC312/1.101))/D312</f>
        <v>0.5633340319988821</v>
      </c>
      <c r="AG312">
        <f t="shared" si="175"/>
        <v>795.5</v>
      </c>
      <c r="AH312" s="2">
        <f t="shared" si="183"/>
        <v>0.58653846153846156</v>
      </c>
      <c r="AI312" s="2">
        <f>(D312-(AG312/1.101))/D312</f>
        <v>0.62446726751903858</v>
      </c>
      <c r="AJ312" s="4">
        <f t="shared" si="152"/>
        <v>-0.13340450564294754</v>
      </c>
      <c r="AK312" s="4">
        <f t="shared" si="153"/>
        <v>-9.9872816724827201E-2</v>
      </c>
      <c r="AL312" s="4">
        <f t="shared" si="154"/>
        <v>9.8418581017172935E-2</v>
      </c>
    </row>
    <row r="313" spans="1:38" ht="12.75" customHeight="1" x14ac:dyDescent="0.2">
      <c r="A313" s="3" t="s">
        <v>36</v>
      </c>
      <c r="B313" s="12" t="s">
        <v>190</v>
      </c>
      <c r="C313" s="3"/>
      <c r="D313">
        <v>1629</v>
      </c>
      <c r="E313" s="1">
        <v>38991</v>
      </c>
      <c r="F313">
        <v>1064</v>
      </c>
      <c r="G313" s="2">
        <v>0.219</v>
      </c>
      <c r="H313" s="2">
        <f t="shared" si="176"/>
        <v>0.34683855125844076</v>
      </c>
      <c r="I313" s="2">
        <f>(D313-(F313/1.163))/D313</f>
        <v>0.43838224527810904</v>
      </c>
      <c r="J313">
        <f t="shared" si="146"/>
        <v>947.49199999999996</v>
      </c>
      <c r="K313" s="2">
        <f t="shared" si="177"/>
        <v>0.41835972989564152</v>
      </c>
      <c r="L313" s="2">
        <f>(D313-(J313/1.163))/D313</f>
        <v>0.49987938942015614</v>
      </c>
      <c r="M313">
        <v>924</v>
      </c>
      <c r="N313" s="2">
        <v>0.23599999999999999</v>
      </c>
      <c r="O313" s="2">
        <f t="shared" si="178"/>
        <v>0.43278084714548803</v>
      </c>
      <c r="P313" s="2">
        <f>(D313-(M313/1.158))/D313</f>
        <v>0.51017344313081869</v>
      </c>
      <c r="Q313">
        <f t="shared" si="165"/>
        <v>814.96799999999996</v>
      </c>
      <c r="R313" s="2">
        <f t="shared" si="179"/>
        <v>0.49971270718232047</v>
      </c>
      <c r="S313" s="2">
        <f>(D313-(Q313/1.158))/D313</f>
        <v>0.56797297684138204</v>
      </c>
      <c r="T313" s="2">
        <f t="shared" si="180"/>
        <v>-8.1352977286678951E-2</v>
      </c>
      <c r="U313">
        <v>1002</v>
      </c>
      <c r="V313" s="4">
        <v>0.17599999999999999</v>
      </c>
      <c r="W313" s="2">
        <f t="shared" si="166"/>
        <v>0.38489871086556171</v>
      </c>
      <c r="X313" s="2">
        <f>(D313-(U313/1.148))/D313</f>
        <v>0.46419748333237082</v>
      </c>
      <c r="Y313">
        <f t="shared" si="150"/>
        <v>913.82400000000007</v>
      </c>
      <c r="Z313" s="2">
        <f t="shared" si="181"/>
        <v>0.43902762430939224</v>
      </c>
      <c r="AA313" s="2">
        <f>(D313-(Y313/1.148))/D313</f>
        <v>0.51134810479912207</v>
      </c>
      <c r="AB313" s="2">
        <f t="shared" si="151"/>
        <v>6.0685082872928231E-2</v>
      </c>
      <c r="AC313">
        <v>956</v>
      </c>
      <c r="AD313" s="2">
        <v>8.5999999999999993E-2</v>
      </c>
      <c r="AE313" s="2">
        <f t="shared" si="182"/>
        <v>0.41313689379987723</v>
      </c>
      <c r="AF313" s="2">
        <f>(D313-(AC313/1.147))/D313</f>
        <v>0.48834951508271773</v>
      </c>
      <c r="AG313">
        <f t="shared" si="175"/>
        <v>914.89199999999994</v>
      </c>
      <c r="AH313" s="2">
        <f t="shared" si="183"/>
        <v>0.43837200736648252</v>
      </c>
      <c r="AI313" s="2">
        <f>(D313-(AG313/1.17))/D313</f>
        <v>0.5199760746722073</v>
      </c>
      <c r="AJ313" s="4">
        <f t="shared" si="152"/>
        <v>-3.4406622958294095E-2</v>
      </c>
      <c r="AK313" s="4">
        <f t="shared" si="153"/>
        <v>0.1226109491415613</v>
      </c>
      <c r="AL313" s="4">
        <f t="shared" si="154"/>
        <v>1.1687152011765223E-3</v>
      </c>
    </row>
    <row r="314" spans="1:38" ht="12.75" customHeight="1" x14ac:dyDescent="0.2">
      <c r="A314" s="3" t="s">
        <v>36</v>
      </c>
      <c r="B314" s="12" t="s">
        <v>191</v>
      </c>
      <c r="C314" s="3"/>
      <c r="D314">
        <v>1876</v>
      </c>
      <c r="E314" s="1">
        <v>38991</v>
      </c>
      <c r="F314">
        <v>1191</v>
      </c>
      <c r="G314" s="2">
        <v>0.32</v>
      </c>
      <c r="H314" s="2">
        <f t="shared" si="176"/>
        <v>0.36513859275053306</v>
      </c>
      <c r="I314" s="2">
        <f>(D314-(F314/1.163))/D314</f>
        <v>0.45411744862470593</v>
      </c>
      <c r="J314">
        <f t="shared" si="146"/>
        <v>1000.4399999999999</v>
      </c>
      <c r="K314" s="2">
        <f t="shared" si="177"/>
        <v>0.46671641791044777</v>
      </c>
      <c r="L314" s="2">
        <f>(D314-(J314/1.163))/D314</f>
        <v>0.54145865684475303</v>
      </c>
      <c r="M314">
        <v>965</v>
      </c>
      <c r="N314" s="2">
        <v>0.127</v>
      </c>
      <c r="O314" s="2">
        <f t="shared" si="178"/>
        <v>0.48560767590618337</v>
      </c>
      <c r="P314" s="2">
        <f>(D314-(M314/1.158))/D314</f>
        <v>0.55579246624022738</v>
      </c>
      <c r="Q314">
        <f t="shared" si="165"/>
        <v>903.72249999999997</v>
      </c>
      <c r="R314" s="2">
        <f t="shared" si="179"/>
        <v>0.51827158848614074</v>
      </c>
      <c r="S314" s="2">
        <f>(D314-(Q314/1.158))/D314</f>
        <v>0.58399964463397291</v>
      </c>
      <c r="T314" s="2">
        <f t="shared" si="180"/>
        <v>-5.1555170575692977E-2</v>
      </c>
      <c r="U314">
        <v>973</v>
      </c>
      <c r="V314" s="4">
        <v>0.182</v>
      </c>
      <c r="W314" s="2">
        <f t="shared" si="166"/>
        <v>0.48134328358208955</v>
      </c>
      <c r="X314" s="2">
        <f>(D314-(U314/1.148))/D314</f>
        <v>0.54820843517603624</v>
      </c>
      <c r="Y314">
        <f t="shared" si="150"/>
        <v>884.45699999999999</v>
      </c>
      <c r="Z314" s="2">
        <f t="shared" si="181"/>
        <v>0.52854104477611941</v>
      </c>
      <c r="AA314" s="2">
        <f>(D314-(Y314/1.148))/D314</f>
        <v>0.58932146757501691</v>
      </c>
      <c r="AB314" s="2">
        <f t="shared" si="151"/>
        <v>-1.0269456289978662E-2</v>
      </c>
      <c r="AC314">
        <v>1032</v>
      </c>
      <c r="AD314" s="2">
        <v>0.104</v>
      </c>
      <c r="AE314" s="2">
        <f t="shared" si="182"/>
        <v>0.44989339019189767</v>
      </c>
      <c r="AF314" s="2">
        <f>(D314-(AC314/1.147))/D314</f>
        <v>0.52039528351516795</v>
      </c>
      <c r="AG314">
        <f t="shared" si="175"/>
        <v>978.3359999999999</v>
      </c>
      <c r="AH314" s="2">
        <f t="shared" si="183"/>
        <v>0.47849893390191905</v>
      </c>
      <c r="AI314" s="2">
        <f>(D314-(AG314/1.17))/D314</f>
        <v>0.55427259307856325</v>
      </c>
      <c r="AJ314" s="4">
        <f t="shared" si="152"/>
        <v>-2.2094278517452454E-2</v>
      </c>
      <c r="AK314" s="4">
        <f t="shared" si="153"/>
        <v>8.2562401622179371E-2</v>
      </c>
      <c r="AL314" s="4">
        <f t="shared" si="154"/>
        <v>0.10614309118476078</v>
      </c>
    </row>
    <row r="315" spans="1:38" ht="12.75" customHeight="1" x14ac:dyDescent="0.2">
      <c r="A315" s="3" t="s">
        <v>36</v>
      </c>
      <c r="B315" s="12" t="s">
        <v>192</v>
      </c>
      <c r="C315" s="3"/>
      <c r="D315">
        <v>2023</v>
      </c>
      <c r="E315" s="1">
        <v>38991</v>
      </c>
      <c r="F315">
        <v>1197</v>
      </c>
      <c r="G315" s="2">
        <v>0.23899999999999999</v>
      </c>
      <c r="H315" s="2">
        <f t="shared" si="176"/>
        <v>0.40830449826989618</v>
      </c>
      <c r="I315" s="2">
        <f>(D315-(F315/1.163))/D315</f>
        <v>0.49123344649174228</v>
      </c>
      <c r="J315">
        <f t="shared" si="146"/>
        <v>1053.9585000000002</v>
      </c>
      <c r="K315" s="2">
        <f t="shared" si="177"/>
        <v>0.47901211072664351</v>
      </c>
      <c r="L315" s="2">
        <f>(D315-(J315/1.163))/D315</f>
        <v>0.55203104963597893</v>
      </c>
      <c r="M315">
        <v>1302</v>
      </c>
      <c r="N315" s="2">
        <v>0.184</v>
      </c>
      <c r="O315" s="2">
        <f t="shared" si="178"/>
        <v>0.356401384083045</v>
      </c>
      <c r="P315" s="2">
        <f>(D315-(M315/1.158))/D315</f>
        <v>0.44421535758466751</v>
      </c>
      <c r="Q315">
        <f t="shared" si="165"/>
        <v>1182.2160000000001</v>
      </c>
      <c r="R315" s="2">
        <f t="shared" si="179"/>
        <v>0.41561245674740477</v>
      </c>
      <c r="S315" s="2">
        <f>(D315-(Q315/1.158))/D315</f>
        <v>0.49534754468687803</v>
      </c>
      <c r="T315" s="2">
        <f t="shared" si="180"/>
        <v>6.3399653979238746E-2</v>
      </c>
      <c r="U315">
        <v>1213</v>
      </c>
      <c r="V315" s="4">
        <v>0.29399999999999998</v>
      </c>
      <c r="W315" s="2">
        <f t="shared" ref="W315:W350" si="192">(D315-U315)/D315</f>
        <v>0.40039545229856649</v>
      </c>
      <c r="X315" s="2">
        <f>(D315-(U315/1.148))/D315</f>
        <v>0.47769638701965716</v>
      </c>
      <c r="Y315">
        <f t="shared" si="150"/>
        <v>1034.6890000000001</v>
      </c>
      <c r="Z315" s="2">
        <f t="shared" si="181"/>
        <v>0.48853732081067719</v>
      </c>
      <c r="AA315" s="2">
        <f>(D315-(Y315/1.148))/D315</f>
        <v>0.55447501812776756</v>
      </c>
      <c r="AB315" s="2">
        <f t="shared" si="151"/>
        <v>-7.2924864063272421E-2</v>
      </c>
      <c r="AC315">
        <v>974</v>
      </c>
      <c r="AD315" s="2">
        <v>0.20300000000000001</v>
      </c>
      <c r="AE315" s="2">
        <f t="shared" si="182"/>
        <v>0.51853682649530397</v>
      </c>
      <c r="AF315" s="2">
        <f>(D315-(AC315/1.147))/D315</f>
        <v>0.58024134829581864</v>
      </c>
      <c r="AG315">
        <f t="shared" si="175"/>
        <v>875.13900000000001</v>
      </c>
      <c r="AH315" s="2">
        <f t="shared" si="183"/>
        <v>0.5674053386060306</v>
      </c>
      <c r="AI315" s="2">
        <f>(D315-(AG315/1.17))/D315</f>
        <v>0.63026097316754759</v>
      </c>
      <c r="AJ315" s="4">
        <f t="shared" si="152"/>
        <v>-0.16966464998384664</v>
      </c>
      <c r="AK315" s="4">
        <f t="shared" si="153"/>
        <v>-0.2597469497959764</v>
      </c>
      <c r="AL315" s="4">
        <f t="shared" si="154"/>
        <v>-0.15420092414242351</v>
      </c>
    </row>
    <row r="316" spans="1:38" ht="12.75" customHeight="1" x14ac:dyDescent="0.2">
      <c r="A316" s="3" t="s">
        <v>36</v>
      </c>
      <c r="B316" s="12" t="s">
        <v>193</v>
      </c>
      <c r="C316" s="3"/>
      <c r="D316">
        <v>1700</v>
      </c>
      <c r="E316" s="1">
        <v>38961</v>
      </c>
      <c r="F316">
        <v>939</v>
      </c>
      <c r="G316" s="2">
        <v>0.186</v>
      </c>
      <c r="H316" s="2">
        <f t="shared" si="176"/>
        <v>0.4476470588235294</v>
      </c>
      <c r="I316" s="2">
        <f>(D316-(F316/1.161))/D316</f>
        <v>0.52424380604955167</v>
      </c>
      <c r="J316">
        <f t="shared" si="146"/>
        <v>851.673</v>
      </c>
      <c r="K316" s="2">
        <f t="shared" si="177"/>
        <v>0.4990158823529412</v>
      </c>
      <c r="L316" s="2">
        <f>(D316-(J316/1.161))/D316</f>
        <v>0.56848913208694329</v>
      </c>
      <c r="M316">
        <v>902</v>
      </c>
      <c r="N316" s="2">
        <v>0.19500000000000001</v>
      </c>
      <c r="O316" s="2">
        <f t="shared" si="178"/>
        <v>0.46941176470588236</v>
      </c>
      <c r="P316" s="2">
        <f>((D316-(J316/1.156))/D316)</f>
        <v>0.56662273559943011</v>
      </c>
      <c r="Q316">
        <f t="shared" si="165"/>
        <v>814.05499999999995</v>
      </c>
      <c r="R316" s="2">
        <f t="shared" si="179"/>
        <v>0.52114411764705881</v>
      </c>
      <c r="S316" s="2">
        <f>(D316-(Q316/1.156))/D316</f>
        <v>0.58576480765316508</v>
      </c>
      <c r="T316" s="2">
        <f t="shared" si="180"/>
        <v>-2.2128235294117615E-2</v>
      </c>
      <c r="U316">
        <v>854</v>
      </c>
      <c r="W316" s="2">
        <f t="shared" si="192"/>
        <v>0.49764705882352939</v>
      </c>
      <c r="X316" s="2">
        <f>(D316-(U316/1.153))/D316</f>
        <v>0.56430794347227187</v>
      </c>
      <c r="Y316">
        <f t="shared" si="150"/>
        <v>854</v>
      </c>
      <c r="Z316" s="2">
        <f t="shared" si="181"/>
        <v>0.49764705882352939</v>
      </c>
      <c r="AA316" s="2">
        <f>(D308-(Y308/1.153))/D308</f>
        <v>0.60455084164687611</v>
      </c>
      <c r="AB316" s="2">
        <f t="shared" si="151"/>
        <v>2.3497058823529426E-2</v>
      </c>
      <c r="AC316">
        <v>762</v>
      </c>
      <c r="AD316" s="2">
        <v>0.22500000000000001</v>
      </c>
      <c r="AE316" s="2">
        <f t="shared" si="182"/>
        <v>0.55176470588235293</v>
      </c>
      <c r="AF316" s="2">
        <f>(D316-(AC316/1.163))/D316</f>
        <v>0.61458702139497234</v>
      </c>
      <c r="AG316">
        <f t="shared" si="175"/>
        <v>676.27499999999998</v>
      </c>
      <c r="AH316" s="2">
        <f t="shared" si="183"/>
        <v>0.60219117647058829</v>
      </c>
      <c r="AI316" s="2">
        <f>(D316-(AG316/1.151))/D316</f>
        <v>0.65437982317166665</v>
      </c>
      <c r="AJ316" s="4">
        <f t="shared" si="152"/>
        <v>-0.20594523954616401</v>
      </c>
      <c r="AK316" s="4">
        <f t="shared" si="153"/>
        <v>-0.16925146335321337</v>
      </c>
      <c r="AL316" s="4">
        <f t="shared" si="154"/>
        <v>-0.20810889929742413</v>
      </c>
    </row>
    <row r="317" spans="1:38" ht="12.75" customHeight="1" x14ac:dyDescent="0.2">
      <c r="A317" s="3" t="s">
        <v>36</v>
      </c>
      <c r="B317" s="12" t="s">
        <v>194</v>
      </c>
      <c r="C317" s="3"/>
      <c r="D317">
        <v>2059</v>
      </c>
      <c r="E317" s="1">
        <v>38991</v>
      </c>
      <c r="F317">
        <v>1142</v>
      </c>
      <c r="G317" s="2">
        <v>0.29299999999999998</v>
      </c>
      <c r="H317" s="2">
        <f t="shared" si="176"/>
        <v>0.44536182612918895</v>
      </c>
      <c r="I317" s="2">
        <f>(D317-(F317/1.163))/D317</f>
        <v>0.52309701300876099</v>
      </c>
      <c r="J317">
        <f t="shared" si="146"/>
        <v>974.697</v>
      </c>
      <c r="K317" s="2">
        <f t="shared" si="177"/>
        <v>0.52661631860126268</v>
      </c>
      <c r="L317" s="2">
        <f>(D317-(J317/1.163))/D317</f>
        <v>0.59296330060297742</v>
      </c>
      <c r="M317">
        <v>1012</v>
      </c>
      <c r="N317" s="2">
        <v>0.34399999999999997</v>
      </c>
      <c r="O317" s="2">
        <f t="shared" si="178"/>
        <v>0.50849927149101504</v>
      </c>
      <c r="P317" s="2">
        <f>(D317-(M317/1.158))/D317</f>
        <v>0.57556068349828593</v>
      </c>
      <c r="Q317">
        <f t="shared" si="165"/>
        <v>837.93600000000004</v>
      </c>
      <c r="R317" s="2">
        <f t="shared" si="179"/>
        <v>0.59303739679456036</v>
      </c>
      <c r="S317" s="2">
        <f>(D317-(Q317/1.158))/D317</f>
        <v>0.64856424593658069</v>
      </c>
      <c r="T317" s="2">
        <f t="shared" si="180"/>
        <v>-6.6421078193297678E-2</v>
      </c>
      <c r="U317">
        <v>1061</v>
      </c>
      <c r="V317" s="4">
        <v>0.182</v>
      </c>
      <c r="W317" s="2">
        <f t="shared" si="192"/>
        <v>0.48470131131617289</v>
      </c>
      <c r="X317" s="2">
        <f>(D317-(U317/1.148))/D317</f>
        <v>0.55113354644265922</v>
      </c>
      <c r="Y317">
        <f t="shared" si="150"/>
        <v>964.44900000000007</v>
      </c>
      <c r="Z317" s="2">
        <f t="shared" si="181"/>
        <v>0.53159349198640116</v>
      </c>
      <c r="AA317" s="2">
        <f>(D317-(Y317/1.148))/D317</f>
        <v>0.59198039371637734</v>
      </c>
      <c r="AB317" s="2">
        <f t="shared" si="151"/>
        <v>6.14439048081592E-2</v>
      </c>
      <c r="AC317">
        <v>1070</v>
      </c>
      <c r="AD317" s="2">
        <v>0.16700000000000001</v>
      </c>
      <c r="AE317" s="2">
        <f t="shared" si="182"/>
        <v>0.48033025740650803</v>
      </c>
      <c r="AF317" s="2">
        <f>(D317-(AC317/1.147))/D317</f>
        <v>0.54693134909024244</v>
      </c>
      <c r="AG317">
        <f t="shared" si="175"/>
        <v>980.65499999999997</v>
      </c>
      <c r="AH317" s="2">
        <f t="shared" si="183"/>
        <v>0.52372268091306462</v>
      </c>
      <c r="AI317" s="2">
        <f>(D317-(AG317/1.17))/D317</f>
        <v>0.59292536830176457</v>
      </c>
      <c r="AJ317" s="4">
        <f t="shared" si="152"/>
        <v>6.1126688601686489E-3</v>
      </c>
      <c r="AK317" s="4">
        <f t="shared" si="153"/>
        <v>0.17032207710374025</v>
      </c>
      <c r="AL317" s="4">
        <f t="shared" si="154"/>
        <v>1.6803376850408811E-2</v>
      </c>
    </row>
    <row r="318" spans="1:38" ht="12.75" customHeight="1" x14ac:dyDescent="0.2">
      <c r="A318" s="3" t="s">
        <v>36</v>
      </c>
      <c r="B318" s="12" t="s">
        <v>195</v>
      </c>
      <c r="C318" s="3"/>
      <c r="D318">
        <v>2162</v>
      </c>
      <c r="E318" s="5">
        <v>38961</v>
      </c>
      <c r="F318">
        <v>1154</v>
      </c>
      <c r="G318" s="2">
        <v>0.223</v>
      </c>
      <c r="H318" s="2">
        <f t="shared" si="176"/>
        <v>0.46623496762257172</v>
      </c>
      <c r="I318" s="2">
        <f>(D318-(F318/1.161))/D318</f>
        <v>0.54025406341306781</v>
      </c>
      <c r="J318">
        <f t="shared" si="146"/>
        <v>1025.329</v>
      </c>
      <c r="K318" s="2">
        <f t="shared" si="177"/>
        <v>0.525749768732655</v>
      </c>
      <c r="L318" s="2">
        <f>(D318-(J318/1.161))/D318</f>
        <v>0.59151573534251078</v>
      </c>
      <c r="M318">
        <v>965</v>
      </c>
      <c r="N318" s="2">
        <v>0.29099999999999998</v>
      </c>
      <c r="O318" s="2">
        <f t="shared" si="178"/>
        <v>0.55365402405180386</v>
      </c>
      <c r="P318" s="2">
        <f>((D318-(J318/1.156))/D318)</f>
        <v>0.58974893488983993</v>
      </c>
      <c r="Q318">
        <f t="shared" si="165"/>
        <v>824.59250000000009</v>
      </c>
      <c r="R318" s="2">
        <f t="shared" si="179"/>
        <v>0.61859736355226635</v>
      </c>
      <c r="S318" s="2">
        <f>(D318-(Q318/1.156))/D318</f>
        <v>0.67006692348811969</v>
      </c>
      <c r="T318" s="2">
        <f t="shared" si="180"/>
        <v>-9.2847594819611357E-2</v>
      </c>
      <c r="U318">
        <v>979</v>
      </c>
      <c r="V318" s="4">
        <v>0.20599999999999999</v>
      </c>
      <c r="W318" s="2">
        <f t="shared" si="192"/>
        <v>0.54717853839037933</v>
      </c>
      <c r="X318" s="2">
        <f>(D318-(U318/1.153))/D318</f>
        <v>0.6072667288728355</v>
      </c>
      <c r="Y318">
        <f t="shared" si="150"/>
        <v>878.16300000000001</v>
      </c>
      <c r="Z318" s="2">
        <f t="shared" si="181"/>
        <v>0.59381914893617016</v>
      </c>
      <c r="AA318" s="2">
        <f>(D310-(Y310/1.153))/D310</f>
        <v>0.5309206234318703</v>
      </c>
      <c r="AB318" s="2">
        <f t="shared" si="151"/>
        <v>2.4778214616096195E-2</v>
      </c>
      <c r="AC318">
        <v>1002</v>
      </c>
      <c r="AD318" s="2">
        <v>0.22800000000000001</v>
      </c>
      <c r="AE318" s="2">
        <f t="shared" si="182"/>
        <v>0.53654024051803884</v>
      </c>
      <c r="AF318" s="2">
        <f>(D318-(AC318/1.163))/D318</f>
        <v>0.6014963375047625</v>
      </c>
      <c r="AG318">
        <f t="shared" si="175"/>
        <v>887.77200000000005</v>
      </c>
      <c r="AH318" s="2">
        <f t="shared" si="183"/>
        <v>0.5893746530989824</v>
      </c>
      <c r="AI318" s="2">
        <f>(D318-(AG318/1.151))/D318</f>
        <v>0.64324470295306901</v>
      </c>
      <c r="AJ318" s="4">
        <f t="shared" si="152"/>
        <v>-0.13415888948815441</v>
      </c>
      <c r="AK318" s="4">
        <f t="shared" si="153"/>
        <v>7.661905729193498E-2</v>
      </c>
      <c r="AL318" s="4">
        <f t="shared" si="154"/>
        <v>1.0942159940694298E-2</v>
      </c>
    </row>
    <row r="319" spans="1:38" ht="12.75" customHeight="1" x14ac:dyDescent="0.2">
      <c r="A319" s="3" t="s">
        <v>36</v>
      </c>
      <c r="B319" s="12" t="s">
        <v>196</v>
      </c>
      <c r="C319" s="3"/>
      <c r="D319">
        <v>1842</v>
      </c>
      <c r="E319" s="1">
        <v>38991</v>
      </c>
      <c r="F319">
        <v>1149</v>
      </c>
      <c r="G319" s="2">
        <v>0.114</v>
      </c>
      <c r="H319" s="2">
        <f t="shared" si="176"/>
        <v>0.37622149837133551</v>
      </c>
      <c r="I319" s="2">
        <f>(D319-(F319/1.163))/D319</f>
        <v>0.46364703213356451</v>
      </c>
      <c r="J319">
        <f t="shared" si="146"/>
        <v>1083.5069999999998</v>
      </c>
      <c r="K319" s="2">
        <f t="shared" si="177"/>
        <v>0.41177687296416948</v>
      </c>
      <c r="L319" s="2">
        <f>(D319-(J319/1.163))/D319</f>
        <v>0.49421915130195143</v>
      </c>
      <c r="M319">
        <v>1010</v>
      </c>
      <c r="N319" s="2">
        <v>0.08</v>
      </c>
      <c r="O319" s="2">
        <f t="shared" si="178"/>
        <v>0.45168295331161779</v>
      </c>
      <c r="P319" s="2">
        <f>(D319-(M319/1.158))/D319</f>
        <v>0.52649650545044713</v>
      </c>
      <c r="Q319">
        <f t="shared" si="165"/>
        <v>969.59999999999991</v>
      </c>
      <c r="R319" s="2">
        <f t="shared" si="179"/>
        <v>0.47361563517915317</v>
      </c>
      <c r="S319" s="2">
        <f>(D319-(Q319/1.158))/D319</f>
        <v>0.5454366452324293</v>
      </c>
      <c r="T319" s="2">
        <f t="shared" si="180"/>
        <v>-6.1838762214983689E-2</v>
      </c>
      <c r="U319">
        <v>974</v>
      </c>
      <c r="V319" s="4">
        <v>0.182</v>
      </c>
      <c r="W319" s="2">
        <f t="shared" si="192"/>
        <v>0.47122692725298587</v>
      </c>
      <c r="X319" s="2">
        <f>(D319-(U319/1.148))/D319</f>
        <v>0.5393962780949354</v>
      </c>
      <c r="Y319">
        <f t="shared" si="150"/>
        <v>885.36599999999999</v>
      </c>
      <c r="Z319" s="2">
        <f t="shared" si="181"/>
        <v>0.51934527687296417</v>
      </c>
      <c r="AA319" s="2">
        <f>(D319-(Y319/1.148))/D319</f>
        <v>0.58131121678829634</v>
      </c>
      <c r="AB319" s="2">
        <f t="shared" si="151"/>
        <v>-4.5729641693810996E-2</v>
      </c>
      <c r="AC319">
        <v>982</v>
      </c>
      <c r="AD319" s="2">
        <v>0.10199999999999999</v>
      </c>
      <c r="AE319" s="2">
        <f t="shared" si="182"/>
        <v>0.46688382193268185</v>
      </c>
      <c r="AF319" s="2">
        <f>(D319-(AC319/1.147))/D319</f>
        <v>0.53520821441384647</v>
      </c>
      <c r="AG319">
        <f t="shared" si="175"/>
        <v>931.91800000000001</v>
      </c>
      <c r="AH319" s="2">
        <f t="shared" si="183"/>
        <v>0.49407274701411508</v>
      </c>
      <c r="AI319" s="2">
        <f>(D319-(AG319/1.17))/D319</f>
        <v>0.5675835444565086</v>
      </c>
      <c r="AJ319" s="4">
        <f t="shared" si="152"/>
        <v>-0.13990587970359186</v>
      </c>
      <c r="AK319" s="4">
        <f t="shared" si="153"/>
        <v>-3.8863448844884317E-2</v>
      </c>
      <c r="AL319" s="4">
        <f t="shared" si="154"/>
        <v>5.2579385248586491E-2</v>
      </c>
    </row>
    <row r="320" spans="1:38" ht="12.75" customHeight="1" x14ac:dyDescent="0.2">
      <c r="A320" s="3" t="s">
        <v>36</v>
      </c>
      <c r="B320" s="12" t="s">
        <v>197</v>
      </c>
      <c r="C320" s="3"/>
      <c r="D320">
        <v>2085</v>
      </c>
      <c r="E320" s="1">
        <v>38991</v>
      </c>
      <c r="F320">
        <v>1348</v>
      </c>
      <c r="G320" s="2">
        <v>0.27700000000000002</v>
      </c>
      <c r="H320" s="2">
        <f t="shared" si="176"/>
        <v>0.35347721822541966</v>
      </c>
      <c r="I320" s="2">
        <f>(D320-(F320/1.163))/D320</f>
        <v>0.44409047138901092</v>
      </c>
      <c r="J320">
        <f t="shared" si="146"/>
        <v>1161.3019999999999</v>
      </c>
      <c r="K320" s="2">
        <f t="shared" si="177"/>
        <v>0.44302062350119908</v>
      </c>
      <c r="L320" s="2">
        <f>(D320-(J320/1.163))/D320</f>
        <v>0.52108394110163292</v>
      </c>
      <c r="M320">
        <v>1150</v>
      </c>
      <c r="N320" s="2">
        <v>0.187</v>
      </c>
      <c r="O320" s="2">
        <f t="shared" si="178"/>
        <v>0.44844124700239807</v>
      </c>
      <c r="P320" s="2">
        <f>(D320-(M320/1.158))/D320</f>
        <v>0.52369710449257179</v>
      </c>
      <c r="Q320">
        <f t="shared" si="165"/>
        <v>1042.4749999999999</v>
      </c>
      <c r="R320" s="2">
        <f t="shared" si="179"/>
        <v>0.50001199040767386</v>
      </c>
      <c r="S320" s="2">
        <f>(D320-(Q320/1.158))/D320</f>
        <v>0.56823142522251635</v>
      </c>
      <c r="T320" s="2">
        <f t="shared" si="180"/>
        <v>-5.6991366906474772E-2</v>
      </c>
      <c r="U320">
        <v>1042</v>
      </c>
      <c r="V320" s="4">
        <v>0.29499999999999998</v>
      </c>
      <c r="W320" s="2">
        <f t="shared" si="192"/>
        <v>0.50023980815347724</v>
      </c>
      <c r="X320" s="2">
        <f>(D320-(U320/1.148))/D320</f>
        <v>0.56466882243334249</v>
      </c>
      <c r="Y320">
        <f t="shared" si="150"/>
        <v>888.30500000000006</v>
      </c>
      <c r="Z320" s="2">
        <f t="shared" si="181"/>
        <v>0.57395443645083932</v>
      </c>
      <c r="AA320" s="2">
        <f>(D320-(Y320/1.148))/D320</f>
        <v>0.6288801711244244</v>
      </c>
      <c r="AB320" s="2">
        <f t="shared" si="151"/>
        <v>-7.3942446043165466E-2</v>
      </c>
      <c r="AC320">
        <v>1020</v>
      </c>
      <c r="AD320" s="2">
        <v>0.14399999999999999</v>
      </c>
      <c r="AE320" s="2">
        <f t="shared" si="182"/>
        <v>0.51079136690647486</v>
      </c>
      <c r="AF320" s="2">
        <f>(D320-(AC320/1.147))/D320</f>
        <v>0.57348855004923693</v>
      </c>
      <c r="AG320">
        <f t="shared" si="175"/>
        <v>946.56000000000006</v>
      </c>
      <c r="AH320" s="2">
        <f t="shared" si="183"/>
        <v>0.54601438848920869</v>
      </c>
      <c r="AI320" s="2">
        <f>(D320-(AG320/1.17))/D320</f>
        <v>0.61197810981983636</v>
      </c>
      <c r="AJ320" s="4">
        <f t="shared" si="152"/>
        <v>-0.18491486280054631</v>
      </c>
      <c r="AK320" s="4">
        <f t="shared" si="153"/>
        <v>-9.2007002566008897E-2</v>
      </c>
      <c r="AL320" s="4">
        <f t="shared" si="154"/>
        <v>6.5579952831516047E-2</v>
      </c>
    </row>
    <row r="321" spans="1:38" ht="12.75" customHeight="1" x14ac:dyDescent="0.2">
      <c r="A321" s="3" t="s">
        <v>36</v>
      </c>
      <c r="B321" s="12" t="s">
        <v>198</v>
      </c>
      <c r="C321" s="3"/>
      <c r="D321">
        <v>1862</v>
      </c>
      <c r="E321" s="1">
        <v>38991</v>
      </c>
      <c r="F321">
        <v>999</v>
      </c>
      <c r="G321" s="2">
        <v>0.23899999999999999</v>
      </c>
      <c r="H321" s="2">
        <f t="shared" si="176"/>
        <v>0.46348012889366275</v>
      </c>
      <c r="I321" s="2">
        <f>(D321-(F321/1.163))/D321</f>
        <v>0.5386759491776979</v>
      </c>
      <c r="J321">
        <f t="shared" ref="J321:J350" si="193">F321*(1-(G321/2))</f>
        <v>879.61950000000002</v>
      </c>
      <c r="K321" s="2">
        <f t="shared" si="177"/>
        <v>0.52759425349086997</v>
      </c>
      <c r="L321" s="2">
        <f>(D321-(J321/1.163))/D321</f>
        <v>0.59380417325096302</v>
      </c>
      <c r="M321">
        <v>974</v>
      </c>
      <c r="N321" s="2">
        <v>0.23599999999999999</v>
      </c>
      <c r="O321" s="2">
        <f t="shared" si="178"/>
        <v>0.47690655209452204</v>
      </c>
      <c r="P321" s="2">
        <f>(D321-(M321/1.158))/D321</f>
        <v>0.5482785423959603</v>
      </c>
      <c r="Q321">
        <f t="shared" si="165"/>
        <v>859.06799999999998</v>
      </c>
      <c r="R321" s="2">
        <f t="shared" si="179"/>
        <v>0.53863157894736846</v>
      </c>
      <c r="S321" s="2">
        <f>(D321-(Q321/1.158))/D321</f>
        <v>0.60158167439323695</v>
      </c>
      <c r="T321" s="2">
        <f t="shared" si="180"/>
        <v>-1.1037325456498492E-2</v>
      </c>
      <c r="U321">
        <v>953</v>
      </c>
      <c r="V321" s="4">
        <v>0.41299999999999998</v>
      </c>
      <c r="W321" s="2">
        <f t="shared" si="192"/>
        <v>0.48818474758324382</v>
      </c>
      <c r="X321" s="2">
        <f>(D321-(U321/1.148))/D321</f>
        <v>0.55416789859167581</v>
      </c>
      <c r="Y321">
        <f t="shared" ref="Y321:Y350" si="194">U321*(1-(V321/2))</f>
        <v>756.20550000000003</v>
      </c>
      <c r="Z321" s="2">
        <f t="shared" si="181"/>
        <v>0.59387459720730396</v>
      </c>
      <c r="AA321" s="2">
        <f>(D321-(Y321/1.148))/D321</f>
        <v>0.64623222753249465</v>
      </c>
      <c r="AB321" s="2">
        <f t="shared" ref="AB321:AB350" si="195">-(Z321-R321)</f>
        <v>-5.5243018259935495E-2</v>
      </c>
      <c r="AC321">
        <v>930</v>
      </c>
      <c r="AD321" s="2">
        <v>0.32</v>
      </c>
      <c r="AE321" s="2">
        <f t="shared" si="182"/>
        <v>0.50053705692803441</v>
      </c>
      <c r="AF321" s="2">
        <f>(D321-(AC321/1.147))/D321</f>
        <v>0.56454843672888788</v>
      </c>
      <c r="AG321">
        <f t="shared" si="175"/>
        <v>781.19999999999993</v>
      </c>
      <c r="AH321" s="2">
        <f t="shared" si="183"/>
        <v>0.580451127819549</v>
      </c>
      <c r="AI321" s="2">
        <f>(D321-(AG321/1.17))/D321</f>
        <v>0.64141122035858877</v>
      </c>
      <c r="AJ321" s="4">
        <f t="shared" si="152"/>
        <v>-0.11188872006589251</v>
      </c>
      <c r="AK321" s="4">
        <f t="shared" si="153"/>
        <v>-9.0642417131123684E-2</v>
      </c>
      <c r="AL321" s="4">
        <f t="shared" si="154"/>
        <v>3.3052523421212537E-2</v>
      </c>
    </row>
    <row r="322" spans="1:38" ht="12.75" customHeight="1" x14ac:dyDescent="0.2">
      <c r="A322" s="3" t="s">
        <v>36</v>
      </c>
      <c r="B322" s="12" t="s">
        <v>281</v>
      </c>
      <c r="C322" s="3"/>
      <c r="D322">
        <v>2077</v>
      </c>
      <c r="E322" s="1">
        <v>38991</v>
      </c>
      <c r="G322" s="2">
        <v>0.26800000000000002</v>
      </c>
      <c r="M322">
        <v>1079</v>
      </c>
      <c r="N322" s="4">
        <v>0.23599999999999999</v>
      </c>
      <c r="O322" s="2">
        <f t="shared" si="178"/>
        <v>0.48050072219547424</v>
      </c>
      <c r="P322" s="2">
        <f>(D322-(M322/1.158))/D322</f>
        <v>0.55138231623097944</v>
      </c>
      <c r="Q322">
        <f t="shared" si="165"/>
        <v>951.678</v>
      </c>
      <c r="R322" s="2">
        <f t="shared" si="179"/>
        <v>0.54180163697640837</v>
      </c>
      <c r="S322" s="2">
        <f>(D322-(Q322/1.158))/D322</f>
        <v>0.60431920291572394</v>
      </c>
      <c r="T322" s="2"/>
      <c r="U322">
        <v>1055</v>
      </c>
      <c r="W322" s="2">
        <f t="shared" si="192"/>
        <v>0.49205584978334138</v>
      </c>
      <c r="X322" s="2">
        <f>(D322-(U322/1.148))/D322</f>
        <v>0.55753993883566322</v>
      </c>
      <c r="Y322">
        <f t="shared" si="194"/>
        <v>1055</v>
      </c>
      <c r="Z322" s="2">
        <f t="shared" si="181"/>
        <v>0.49205584978334138</v>
      </c>
      <c r="AA322" s="2">
        <f>(D322-(Y322/1.148))/D322</f>
        <v>0.55753993883566322</v>
      </c>
      <c r="AB322" s="2">
        <f t="shared" si="195"/>
        <v>4.9745787193066993E-2</v>
      </c>
      <c r="AC322">
        <v>1097</v>
      </c>
      <c r="AD322" s="2">
        <v>9.0999999999999998E-2</v>
      </c>
      <c r="AE322" s="2">
        <f t="shared" si="182"/>
        <v>0.47183437650457388</v>
      </c>
      <c r="AF322" s="2">
        <f>(D322-(AC322/1.147))/D322</f>
        <v>0.53952430384008188</v>
      </c>
      <c r="AG322">
        <f t="shared" si="175"/>
        <v>1047.0865000000001</v>
      </c>
      <c r="AH322" s="2">
        <f t="shared" si="183"/>
        <v>0.49586591237361571</v>
      </c>
      <c r="AI322" s="2">
        <f>(D322-(AG322/1.17))/D322</f>
        <v>0.56911616442189383</v>
      </c>
      <c r="AJ322" s="4">
        <f t="shared" si="152"/>
        <v>-0.49586591237361577</v>
      </c>
      <c r="AK322" s="4">
        <f t="shared" si="153"/>
        <v>0.10025292168149338</v>
      </c>
      <c r="AL322" s="4">
        <f t="shared" si="154"/>
        <v>-7.5009478672984874E-3</v>
      </c>
    </row>
    <row r="323" spans="1:38" ht="12.75" customHeight="1" x14ac:dyDescent="0.2">
      <c r="A323" s="3" t="s">
        <v>36</v>
      </c>
      <c r="B323" s="12" t="s">
        <v>199</v>
      </c>
      <c r="C323" s="3"/>
      <c r="D323">
        <v>2310</v>
      </c>
      <c r="E323" s="1">
        <v>38961</v>
      </c>
      <c r="F323">
        <v>1346</v>
      </c>
      <c r="G323" s="2">
        <v>0.23899999999999999</v>
      </c>
      <c r="H323" s="2">
        <f t="shared" ref="H323:H350" si="196">(D323-F323)/D323</f>
        <v>0.41731601731601731</v>
      </c>
      <c r="I323" s="2">
        <f>(D323-(F323/1.161))/D323</f>
        <v>0.49811887796383919</v>
      </c>
      <c r="J323">
        <f t="shared" si="193"/>
        <v>1185.153</v>
      </c>
      <c r="K323" s="2">
        <f t="shared" ref="K323:K350" si="197">(D323-J323)/D323</f>
        <v>0.48694675324675324</v>
      </c>
      <c r="L323" s="2">
        <f>(D323-(J323/1.161))/D323</f>
        <v>0.55809367204716043</v>
      </c>
      <c r="M323">
        <v>1241</v>
      </c>
      <c r="N323" s="2">
        <v>0.20399999999999999</v>
      </c>
      <c r="O323" s="2">
        <f t="shared" si="178"/>
        <v>0.46277056277056278</v>
      </c>
      <c r="P323" s="2">
        <f>((D323-(J323/1.156))/D323)</f>
        <v>0.55618231249719141</v>
      </c>
      <c r="Q323">
        <f t="shared" si="165"/>
        <v>1114.4180000000001</v>
      </c>
      <c r="R323" s="2">
        <f t="shared" si="179"/>
        <v>0.51756796536796534</v>
      </c>
      <c r="S323" s="2">
        <f>(D323-(Q323/1.156))/D323</f>
        <v>0.58267125031830902</v>
      </c>
      <c r="T323" s="2">
        <f t="shared" ref="T323:T350" si="198">-(R323-K323)</f>
        <v>-3.0621212121212105E-2</v>
      </c>
      <c r="U323">
        <v>1173</v>
      </c>
      <c r="V323" s="4">
        <v>0.23599999999999999</v>
      </c>
      <c r="W323" s="2">
        <f t="shared" si="192"/>
        <v>0.49220779220779221</v>
      </c>
      <c r="X323" s="2">
        <f>(D323-(U323/1.153))/D323</f>
        <v>0.5595904529122222</v>
      </c>
      <c r="Y323">
        <f t="shared" si="194"/>
        <v>1034.586</v>
      </c>
      <c r="Z323" s="2">
        <f t="shared" si="181"/>
        <v>0.55212727272727269</v>
      </c>
      <c r="AA323" s="2">
        <f>(D315-(Y315/1.153))/D315</f>
        <v>0.55640704320093426</v>
      </c>
      <c r="AB323" s="2">
        <f t="shared" si="195"/>
        <v>-3.4559307359307345E-2</v>
      </c>
      <c r="AC323">
        <v>1119</v>
      </c>
      <c r="AD323" s="2">
        <v>0.31900000000000001</v>
      </c>
      <c r="AE323" s="2">
        <f t="shared" si="182"/>
        <v>0.51558441558441559</v>
      </c>
      <c r="AF323" s="2">
        <f>(D323-(AC323/1.163))/D323</f>
        <v>0.58347757143973822</v>
      </c>
      <c r="AG323">
        <f t="shared" si="175"/>
        <v>940.51949999999999</v>
      </c>
      <c r="AH323" s="2">
        <f t="shared" si="183"/>
        <v>0.59284870129870137</v>
      </c>
      <c r="AI323" s="2">
        <f>(D323-(AG323/1.151))/D323</f>
        <v>0.64626298983379782</v>
      </c>
      <c r="AJ323" s="4">
        <f t="shared" ref="AJ323:AJ350" si="199">-((1-K323)-(1-AH323))/(1-K323)</f>
        <v>-0.20641512108563206</v>
      </c>
      <c r="AK323" s="4">
        <f t="shared" ref="AK323:AK350" si="200">-((1-R323)-(1-AH323))/(1-R323)</f>
        <v>-0.15604423115922411</v>
      </c>
      <c r="AL323" s="4">
        <f t="shared" ref="AL323:AL350" si="201">-((1-Z323)-(1-AH323))/(1-Z323)</f>
        <v>-9.0921875996775772E-2</v>
      </c>
    </row>
    <row r="324" spans="1:38" ht="12.75" customHeight="1" x14ac:dyDescent="0.2">
      <c r="A324" s="3" t="s">
        <v>36</v>
      </c>
      <c r="B324" s="12" t="s">
        <v>200</v>
      </c>
      <c r="C324" s="3"/>
      <c r="D324">
        <v>1924</v>
      </c>
      <c r="E324" s="1">
        <v>38961</v>
      </c>
      <c r="F324">
        <v>1300</v>
      </c>
      <c r="G324" s="2">
        <v>0.23899999999999999</v>
      </c>
      <c r="H324" s="2">
        <f t="shared" si="196"/>
        <v>0.32432432432432434</v>
      </c>
      <c r="I324" s="2">
        <f>(D324-(F324/1.161))/D324</f>
        <v>0.41802267383662733</v>
      </c>
      <c r="J324">
        <f t="shared" si="193"/>
        <v>1144.6500000000001</v>
      </c>
      <c r="K324" s="2">
        <f t="shared" si="197"/>
        <v>0.40506756756756751</v>
      </c>
      <c r="L324" s="2">
        <f>(D324-(J324/1.161))/D324</f>
        <v>0.48756896431315033</v>
      </c>
      <c r="M324">
        <v>1056</v>
      </c>
      <c r="N324" s="2">
        <v>0.23599999999999999</v>
      </c>
      <c r="O324" s="2">
        <f t="shared" si="178"/>
        <v>0.45114345114345117</v>
      </c>
      <c r="P324" s="2">
        <f>((D324-(J324/1.156))/D324)</f>
        <v>0.48535256709997188</v>
      </c>
      <c r="Q324">
        <f t="shared" si="165"/>
        <v>931.39200000000005</v>
      </c>
      <c r="R324" s="2">
        <f t="shared" si="179"/>
        <v>0.51590852390852393</v>
      </c>
      <c r="S324" s="2">
        <f>(D324-(Q324/1.156))/D324</f>
        <v>0.58123574732571259</v>
      </c>
      <c r="T324" s="2">
        <f t="shared" si="198"/>
        <v>-0.11084095634095642</v>
      </c>
      <c r="U324">
        <v>999</v>
      </c>
      <c r="V324" s="4">
        <v>9.0999999999999998E-2</v>
      </c>
      <c r="W324" s="2">
        <f t="shared" si="192"/>
        <v>0.48076923076923078</v>
      </c>
      <c r="X324" s="2">
        <f>(D324-(U324/1.153))/D324</f>
        <v>0.54966975782240313</v>
      </c>
      <c r="Y324">
        <f t="shared" si="194"/>
        <v>953.54550000000006</v>
      </c>
      <c r="Z324" s="2">
        <f t="shared" si="181"/>
        <v>0.50439423076923073</v>
      </c>
      <c r="AA324" s="2">
        <f>(D316-(Y316/1.153))/D316</f>
        <v>0.56430794347227187</v>
      </c>
      <c r="AB324" s="2">
        <f t="shared" si="195"/>
        <v>1.1514293139293197E-2</v>
      </c>
      <c r="AC324">
        <v>988</v>
      </c>
      <c r="AD324" s="2">
        <v>0.2</v>
      </c>
      <c r="AE324" s="2">
        <f t="shared" si="182"/>
        <v>0.48648648648648651</v>
      </c>
      <c r="AF324" s="2">
        <f>(D324-(AC324/1.163))/D324</f>
        <v>0.55845785596430475</v>
      </c>
      <c r="AG324">
        <f t="shared" si="175"/>
        <v>889.2</v>
      </c>
      <c r="AH324" s="2">
        <f t="shared" si="183"/>
        <v>0.53783783783783778</v>
      </c>
      <c r="AI324" s="2">
        <f>(D324-(AG324/1.151))/D324</f>
        <v>0.59846901636649685</v>
      </c>
      <c r="AJ324" s="4">
        <f t="shared" si="199"/>
        <v>-0.22316865417376497</v>
      </c>
      <c r="AK324" s="4">
        <f t="shared" si="200"/>
        <v>-4.529993815708086E-2</v>
      </c>
      <c r="AL324" s="4">
        <f t="shared" si="201"/>
        <v>-6.7480261822849524E-2</v>
      </c>
    </row>
    <row r="325" spans="1:38" ht="12.75" customHeight="1" x14ac:dyDescent="0.2">
      <c r="A325" s="3" t="s">
        <v>36</v>
      </c>
      <c r="B325" s="12" t="s">
        <v>201</v>
      </c>
      <c r="C325" s="3"/>
      <c r="D325">
        <v>2085</v>
      </c>
      <c r="E325" s="1">
        <v>38991</v>
      </c>
      <c r="F325">
        <v>1194</v>
      </c>
      <c r="G325" s="2">
        <v>0.23899999999999999</v>
      </c>
      <c r="H325" s="2">
        <f t="shared" si="196"/>
        <v>0.42733812949640287</v>
      </c>
      <c r="I325" s="2">
        <f t="shared" ref="I325:I333" si="202">(D325-(F325/1.163))/D325</f>
        <v>0.50759942347068177</v>
      </c>
      <c r="J325">
        <f t="shared" si="193"/>
        <v>1051.317</v>
      </c>
      <c r="K325" s="2">
        <f t="shared" si="197"/>
        <v>0.49577122302158272</v>
      </c>
      <c r="L325" s="2">
        <f t="shared" ref="L325:L333" si="203">(D325-(J325/1.163))/D325</f>
        <v>0.56644129236593521</v>
      </c>
      <c r="M325">
        <v>1117</v>
      </c>
      <c r="N325" s="2">
        <v>0.23599999999999999</v>
      </c>
      <c r="O325" s="2">
        <f t="shared" si="178"/>
        <v>0.46426858513189451</v>
      </c>
      <c r="P325" s="2">
        <f t="shared" ref="P325:P333" si="204">(D325-(M325/1.158))/D325</f>
        <v>0.53736492671148062</v>
      </c>
      <c r="Q325">
        <f t="shared" si="165"/>
        <v>985.19399999999996</v>
      </c>
      <c r="R325" s="2">
        <f t="shared" si="179"/>
        <v>0.52748489208633098</v>
      </c>
      <c r="S325" s="2">
        <f t="shared" ref="S325:S333" si="205">(D325-(Q325/1.158))/D325</f>
        <v>0.59195586535952582</v>
      </c>
      <c r="T325" s="2">
        <f t="shared" si="198"/>
        <v>-3.1713669064748262E-2</v>
      </c>
      <c r="U325">
        <v>1100</v>
      </c>
      <c r="V325" s="4">
        <v>0.30299999999999999</v>
      </c>
      <c r="W325" s="2">
        <f t="shared" si="192"/>
        <v>0.47242206235011991</v>
      </c>
      <c r="X325" s="2">
        <f t="shared" ref="X325:X333" si="206">(D325-(U325/1.148))/D325</f>
        <v>0.54043733654191628</v>
      </c>
      <c r="Y325">
        <f t="shared" si="194"/>
        <v>933.35</v>
      </c>
      <c r="Z325" s="2">
        <f t="shared" si="181"/>
        <v>0.55235011990407679</v>
      </c>
      <c r="AA325" s="2">
        <f t="shared" ref="AA325:AA333" si="207">(D325-(Y325/1.148))/D325</f>
        <v>0.61006108005581605</v>
      </c>
      <c r="AB325" s="2">
        <f t="shared" si="195"/>
        <v>-2.4865227817745805E-2</v>
      </c>
      <c r="AC325">
        <v>1148</v>
      </c>
      <c r="AD325" s="2">
        <v>0.09</v>
      </c>
      <c r="AE325" s="2">
        <f t="shared" si="182"/>
        <v>0.44940047961630697</v>
      </c>
      <c r="AF325" s="2">
        <f t="shared" ref="AF325:AF333" si="208">(D325-(AC325/1.147))/D325</f>
        <v>0.51996554456521971</v>
      </c>
      <c r="AG325">
        <f t="shared" si="175"/>
        <v>1096.3399999999999</v>
      </c>
      <c r="AH325" s="2">
        <f t="shared" si="183"/>
        <v>0.4741774580335732</v>
      </c>
      <c r="AI325" s="2">
        <f t="shared" ref="AI325:AI333" si="209">(D325-(AG325/1.17))/D325</f>
        <v>0.55057902396031899</v>
      </c>
      <c r="AJ325" s="4">
        <f t="shared" si="199"/>
        <v>4.2825332416388175E-2</v>
      </c>
      <c r="AK325" s="4">
        <f t="shared" si="200"/>
        <v>0.11281635901152474</v>
      </c>
      <c r="AL325" s="4">
        <f t="shared" si="201"/>
        <v>0.17462902448170581</v>
      </c>
    </row>
    <row r="326" spans="1:38" ht="12.75" customHeight="1" x14ac:dyDescent="0.2">
      <c r="A326" s="3" t="s">
        <v>36</v>
      </c>
      <c r="B326" s="12" t="s">
        <v>202</v>
      </c>
      <c r="C326" s="3"/>
      <c r="D326">
        <v>1918</v>
      </c>
      <c r="E326" s="1">
        <v>38991</v>
      </c>
      <c r="F326">
        <v>1127</v>
      </c>
      <c r="G326" s="2">
        <v>0.23899999999999999</v>
      </c>
      <c r="H326" s="2">
        <f t="shared" si="196"/>
        <v>0.41240875912408759</v>
      </c>
      <c r="I326" s="2">
        <f t="shared" si="202"/>
        <v>0.49476247560110714</v>
      </c>
      <c r="J326">
        <f t="shared" si="193"/>
        <v>992.32350000000008</v>
      </c>
      <c r="K326" s="2">
        <f t="shared" si="197"/>
        <v>0.48262591240875907</v>
      </c>
      <c r="L326" s="2">
        <f t="shared" si="203"/>
        <v>0.55513835976677484</v>
      </c>
      <c r="M326">
        <v>1045</v>
      </c>
      <c r="N326" s="2">
        <v>0.23599999999999999</v>
      </c>
      <c r="O326" s="2">
        <f t="shared" si="178"/>
        <v>0.45516162669447341</v>
      </c>
      <c r="P326" s="2">
        <f t="shared" si="204"/>
        <v>0.52950054118693735</v>
      </c>
      <c r="Q326">
        <f t="shared" si="165"/>
        <v>921.69</v>
      </c>
      <c r="R326" s="2">
        <f t="shared" si="179"/>
        <v>0.51945255474452556</v>
      </c>
      <c r="S326" s="2">
        <f t="shared" si="205"/>
        <v>0.58501947732687853</v>
      </c>
      <c r="T326" s="2">
        <f t="shared" si="198"/>
        <v>-3.6826642335766491E-2</v>
      </c>
      <c r="U326">
        <v>1057</v>
      </c>
      <c r="V326" s="4">
        <v>0.24</v>
      </c>
      <c r="W326" s="2">
        <f t="shared" si="192"/>
        <v>0.4489051094890511</v>
      </c>
      <c r="X326" s="2">
        <f t="shared" si="206"/>
        <v>0.5199521859660724</v>
      </c>
      <c r="Y326">
        <f t="shared" si="194"/>
        <v>930.16</v>
      </c>
      <c r="Z326" s="2">
        <f t="shared" si="181"/>
        <v>0.51503649635036497</v>
      </c>
      <c r="AA326" s="2">
        <f t="shared" si="207"/>
        <v>0.57755792365014369</v>
      </c>
      <c r="AB326" s="2">
        <f t="shared" si="195"/>
        <v>4.4160583941605935E-3</v>
      </c>
      <c r="AC326">
        <v>970</v>
      </c>
      <c r="AD326" s="2">
        <v>0.111</v>
      </c>
      <c r="AE326" s="2">
        <f t="shared" si="182"/>
        <v>0.49426485922836289</v>
      </c>
      <c r="AF326" s="2">
        <f t="shared" si="208"/>
        <v>0.55908008651121444</v>
      </c>
      <c r="AG326">
        <f t="shared" si="175"/>
        <v>916.16499999999996</v>
      </c>
      <c r="AH326" s="2">
        <f t="shared" si="183"/>
        <v>0.52233315954118875</v>
      </c>
      <c r="AI326" s="2">
        <f t="shared" si="209"/>
        <v>0.5917377431975972</v>
      </c>
      <c r="AJ326" s="4">
        <f t="shared" si="199"/>
        <v>-7.6747653361026028E-2</v>
      </c>
      <c r="AK326" s="4">
        <f t="shared" si="200"/>
        <v>-5.9944232876563662E-3</v>
      </c>
      <c r="AL326" s="4">
        <f t="shared" si="201"/>
        <v>-1.5045798572288655E-2</v>
      </c>
    </row>
    <row r="327" spans="1:38" ht="12.75" customHeight="1" x14ac:dyDescent="0.2">
      <c r="A327" s="3" t="s">
        <v>36</v>
      </c>
      <c r="B327" s="12" t="s">
        <v>282</v>
      </c>
      <c r="C327" s="3"/>
      <c r="D327">
        <v>2353</v>
      </c>
      <c r="E327" s="1">
        <v>38991</v>
      </c>
      <c r="F327">
        <v>1365</v>
      </c>
      <c r="G327" s="4">
        <v>0.33900000000000002</v>
      </c>
      <c r="H327" s="2">
        <f t="shared" si="196"/>
        <v>0.41988950276243092</v>
      </c>
      <c r="I327" s="2">
        <f t="shared" si="202"/>
        <v>0.50119475731937313</v>
      </c>
      <c r="J327">
        <f t="shared" si="193"/>
        <v>1133.6324999999999</v>
      </c>
      <c r="K327" s="2">
        <f t="shared" si="197"/>
        <v>0.51821823204419892</v>
      </c>
      <c r="L327" s="2">
        <f t="shared" si="203"/>
        <v>0.58574224595373936</v>
      </c>
      <c r="M327">
        <v>1302</v>
      </c>
      <c r="N327" s="2">
        <v>0.11</v>
      </c>
      <c r="O327" s="2">
        <f t="shared" si="178"/>
        <v>0.44666383340416488</v>
      </c>
      <c r="P327" s="2">
        <f t="shared" si="204"/>
        <v>0.52216220501223221</v>
      </c>
      <c r="Q327">
        <f t="shared" si="165"/>
        <v>1230.3899999999999</v>
      </c>
      <c r="R327" s="2">
        <f t="shared" si="179"/>
        <v>0.47709732256693588</v>
      </c>
      <c r="S327" s="2">
        <f t="shared" si="205"/>
        <v>0.54844328373655948</v>
      </c>
      <c r="T327" s="2">
        <f t="shared" si="198"/>
        <v>4.1120909477263046E-2</v>
      </c>
      <c r="U327">
        <v>1152</v>
      </c>
      <c r="V327" s="4">
        <v>0.23300000000000001</v>
      </c>
      <c r="W327" s="2">
        <f t="shared" si="192"/>
        <v>0.51041223969400762</v>
      </c>
      <c r="X327" s="2">
        <f t="shared" si="206"/>
        <v>0.57352982551742826</v>
      </c>
      <c r="Y327">
        <f t="shared" si="194"/>
        <v>1017.7919999999999</v>
      </c>
      <c r="Z327" s="2">
        <f t="shared" si="181"/>
        <v>0.56744921376965585</v>
      </c>
      <c r="AA327" s="2">
        <f t="shared" si="207"/>
        <v>0.62321360084464783</v>
      </c>
      <c r="AB327" s="2">
        <f t="shared" si="195"/>
        <v>-9.0351891202719969E-2</v>
      </c>
      <c r="AC327">
        <v>1147</v>
      </c>
      <c r="AD327" s="2">
        <v>0.24</v>
      </c>
      <c r="AE327" s="2">
        <f t="shared" si="182"/>
        <v>0.51253718657033576</v>
      </c>
      <c r="AF327" s="2">
        <f t="shared" si="208"/>
        <v>0.57501062473438169</v>
      </c>
      <c r="AG327">
        <f t="shared" si="175"/>
        <v>1009.36</v>
      </c>
      <c r="AH327" s="2">
        <f t="shared" si="183"/>
        <v>0.57103272418189543</v>
      </c>
      <c r="AI327" s="2">
        <f t="shared" si="209"/>
        <v>0.6333613027195687</v>
      </c>
      <c r="AJ327" s="4">
        <f t="shared" si="199"/>
        <v>-0.10962326856366583</v>
      </c>
      <c r="AK327" s="4">
        <f t="shared" si="200"/>
        <v>-0.17964222726127468</v>
      </c>
      <c r="AL327" s="4">
        <f t="shared" si="201"/>
        <v>-8.2846003898633044E-3</v>
      </c>
    </row>
    <row r="328" spans="1:38" ht="12.75" customHeight="1" x14ac:dyDescent="0.2">
      <c r="A328" s="3" t="s">
        <v>36</v>
      </c>
      <c r="B328" s="12" t="s">
        <v>203</v>
      </c>
      <c r="C328" s="3"/>
      <c r="D328">
        <v>1963</v>
      </c>
      <c r="E328" s="1">
        <v>38991</v>
      </c>
      <c r="F328">
        <v>1400</v>
      </c>
      <c r="G328" s="2">
        <v>0.23899999999999999</v>
      </c>
      <c r="H328" s="2">
        <f t="shared" si="196"/>
        <v>0.28680590932246564</v>
      </c>
      <c r="I328" s="2">
        <f t="shared" si="202"/>
        <v>0.3867634645936936</v>
      </c>
      <c r="J328">
        <f t="shared" si="193"/>
        <v>1232.7</v>
      </c>
      <c r="K328" s="2">
        <f t="shared" si="197"/>
        <v>0.37203260315843095</v>
      </c>
      <c r="L328" s="2">
        <f t="shared" si="203"/>
        <v>0.46004523057474717</v>
      </c>
      <c r="M328">
        <v>1055</v>
      </c>
      <c r="N328" s="2">
        <v>0.23599999999999999</v>
      </c>
      <c r="O328" s="2">
        <f t="shared" si="178"/>
        <v>0.46255731023942942</v>
      </c>
      <c r="P328" s="2">
        <f t="shared" si="204"/>
        <v>0.53588714183024988</v>
      </c>
      <c r="Q328">
        <f t="shared" si="165"/>
        <v>930.51</v>
      </c>
      <c r="R328" s="2">
        <f t="shared" si="179"/>
        <v>0.52597554763117682</v>
      </c>
      <c r="S328" s="2">
        <f t="shared" si="205"/>
        <v>0.59065245909428044</v>
      </c>
      <c r="T328" s="2">
        <f t="shared" si="198"/>
        <v>-0.15394294447274587</v>
      </c>
      <c r="U328">
        <v>981</v>
      </c>
      <c r="V328" s="4">
        <v>0.161</v>
      </c>
      <c r="W328" s="2">
        <f t="shared" si="192"/>
        <v>0.50025471217524198</v>
      </c>
      <c r="X328" s="2">
        <f t="shared" si="206"/>
        <v>0.56468180503069854</v>
      </c>
      <c r="Y328">
        <f t="shared" si="194"/>
        <v>902.02949999999998</v>
      </c>
      <c r="Z328" s="2">
        <f t="shared" si="181"/>
        <v>0.54048420784513496</v>
      </c>
      <c r="AA328" s="2">
        <f t="shared" si="207"/>
        <v>0.59972491972572728</v>
      </c>
      <c r="AB328" s="2">
        <f t="shared" si="195"/>
        <v>-1.4508660213958136E-2</v>
      </c>
      <c r="AC328">
        <v>933</v>
      </c>
      <c r="AD328" s="2">
        <v>0.107</v>
      </c>
      <c r="AE328" s="2">
        <f t="shared" si="182"/>
        <v>0.52470708099847174</v>
      </c>
      <c r="AF328" s="2">
        <f t="shared" si="208"/>
        <v>0.58562082039971375</v>
      </c>
      <c r="AG328">
        <f t="shared" si="175"/>
        <v>883.08450000000005</v>
      </c>
      <c r="AH328" s="2">
        <f t="shared" si="183"/>
        <v>0.55013525216505355</v>
      </c>
      <c r="AI328" s="2">
        <f t="shared" si="209"/>
        <v>0.61550021552568668</v>
      </c>
      <c r="AJ328" s="4">
        <f t="shared" si="199"/>
        <v>-0.28361766853248982</v>
      </c>
      <c r="AK328" s="4">
        <f t="shared" si="200"/>
        <v>-5.0967211529161442E-2</v>
      </c>
      <c r="AL328" s="4">
        <f t="shared" si="201"/>
        <v>-2.1002639048944838E-2</v>
      </c>
    </row>
    <row r="329" spans="1:38" ht="12.75" customHeight="1" x14ac:dyDescent="0.2">
      <c r="A329" s="3" t="s">
        <v>36</v>
      </c>
      <c r="B329" s="12" t="s">
        <v>204</v>
      </c>
      <c r="C329" s="3"/>
      <c r="D329">
        <v>1970</v>
      </c>
      <c r="E329" s="1">
        <v>38991</v>
      </c>
      <c r="F329">
        <v>1228</v>
      </c>
      <c r="G329" s="2">
        <v>0.23899999999999999</v>
      </c>
      <c r="H329" s="2">
        <f t="shared" si="196"/>
        <v>0.37664974619289338</v>
      </c>
      <c r="I329" s="2">
        <f t="shared" si="202"/>
        <v>0.46401525897927209</v>
      </c>
      <c r="J329">
        <f t="shared" si="193"/>
        <v>1081.2540000000001</v>
      </c>
      <c r="K329" s="2">
        <f t="shared" si="197"/>
        <v>0.45114010152284256</v>
      </c>
      <c r="L329" s="2">
        <f t="shared" si="203"/>
        <v>0.52806543553124896</v>
      </c>
      <c r="M329">
        <v>1034</v>
      </c>
      <c r="N329" s="2">
        <v>0.189</v>
      </c>
      <c r="O329" s="2">
        <f t="shared" si="178"/>
        <v>0.47512690355329951</v>
      </c>
      <c r="P329" s="2">
        <f t="shared" si="204"/>
        <v>0.5467417129130393</v>
      </c>
      <c r="Q329">
        <f t="shared" si="165"/>
        <v>936.28699999999992</v>
      </c>
      <c r="R329" s="2">
        <f t="shared" si="179"/>
        <v>0.52472741116751276</v>
      </c>
      <c r="S329" s="2">
        <f t="shared" si="205"/>
        <v>0.58957462104275704</v>
      </c>
      <c r="T329" s="2">
        <f t="shared" si="198"/>
        <v>-7.3587309644670196E-2</v>
      </c>
      <c r="U329">
        <v>1019</v>
      </c>
      <c r="V329" s="4">
        <v>0.10100000000000001</v>
      </c>
      <c r="W329" s="2">
        <f t="shared" si="192"/>
        <v>0.48274111675126902</v>
      </c>
      <c r="X329" s="2">
        <f t="shared" si="206"/>
        <v>0.54942605988786486</v>
      </c>
      <c r="Y329">
        <f t="shared" si="194"/>
        <v>967.54050000000007</v>
      </c>
      <c r="Z329" s="2">
        <f t="shared" si="181"/>
        <v>0.50886269035532994</v>
      </c>
      <c r="AA329" s="2">
        <f t="shared" si="207"/>
        <v>0.57218004386352772</v>
      </c>
      <c r="AB329" s="2">
        <f t="shared" si="195"/>
        <v>1.586472081218282E-2</v>
      </c>
      <c r="AC329">
        <v>986</v>
      </c>
      <c r="AD329" s="2">
        <v>0.44400000000000001</v>
      </c>
      <c r="AE329" s="2">
        <f t="shared" si="182"/>
        <v>0.49949238578680205</v>
      </c>
      <c r="AF329" s="2">
        <f t="shared" si="208"/>
        <v>0.563637651078293</v>
      </c>
      <c r="AG329">
        <f t="shared" si="175"/>
        <v>767.10800000000006</v>
      </c>
      <c r="AH329" s="2">
        <f t="shared" si="183"/>
        <v>0.61060507614213189</v>
      </c>
      <c r="AI329" s="2">
        <f t="shared" si="209"/>
        <v>0.6671838257625059</v>
      </c>
      <c r="AJ329" s="4">
        <f t="shared" si="199"/>
        <v>-0.29053857835439212</v>
      </c>
      <c r="AK329" s="4">
        <f t="shared" si="200"/>
        <v>-0.18069139056720823</v>
      </c>
      <c r="AL329" s="4">
        <f t="shared" si="201"/>
        <v>-0.20715670300106284</v>
      </c>
    </row>
    <row r="330" spans="1:38" ht="12.75" customHeight="1" x14ac:dyDescent="0.2">
      <c r="A330" s="3" t="s">
        <v>36</v>
      </c>
      <c r="B330" s="12" t="s">
        <v>205</v>
      </c>
      <c r="C330" s="3"/>
      <c r="D330">
        <v>1909</v>
      </c>
      <c r="E330" s="1">
        <v>38991</v>
      </c>
      <c r="F330">
        <v>1136</v>
      </c>
      <c r="G330" s="2">
        <v>0.23899999999999999</v>
      </c>
      <c r="H330" s="2">
        <f t="shared" si="196"/>
        <v>0.40492404400209536</v>
      </c>
      <c r="I330" s="2">
        <f t="shared" si="202"/>
        <v>0.48832677902157817</v>
      </c>
      <c r="J330">
        <f t="shared" si="193"/>
        <v>1000.248</v>
      </c>
      <c r="K330" s="2">
        <f t="shared" si="197"/>
        <v>0.47603562074384492</v>
      </c>
      <c r="L330" s="2">
        <f t="shared" si="203"/>
        <v>0.5494717289284996</v>
      </c>
      <c r="M330">
        <v>1031</v>
      </c>
      <c r="N330" s="2">
        <v>0.2</v>
      </c>
      <c r="O330" s="2">
        <f t="shared" si="178"/>
        <v>0.45992666317443687</v>
      </c>
      <c r="P330" s="2">
        <f t="shared" si="204"/>
        <v>0.53361542588466049</v>
      </c>
      <c r="Q330">
        <f t="shared" si="165"/>
        <v>927.9</v>
      </c>
      <c r="R330" s="2">
        <f t="shared" si="179"/>
        <v>0.51393399685699315</v>
      </c>
      <c r="S330" s="2">
        <f t="shared" si="205"/>
        <v>0.58025388329619443</v>
      </c>
      <c r="T330" s="2">
        <f t="shared" si="198"/>
        <v>-3.7898376113148224E-2</v>
      </c>
      <c r="U330">
        <v>1146</v>
      </c>
      <c r="V330" s="4">
        <v>0.36899999999999999</v>
      </c>
      <c r="W330" s="2">
        <f t="shared" si="192"/>
        <v>0.39968569931901521</v>
      </c>
      <c r="X330" s="2">
        <f t="shared" si="206"/>
        <v>0.47707813529530935</v>
      </c>
      <c r="Y330">
        <f t="shared" si="194"/>
        <v>934.56299999999999</v>
      </c>
      <c r="Z330" s="2">
        <f t="shared" si="181"/>
        <v>0.51044368779465688</v>
      </c>
      <c r="AA330" s="2">
        <f t="shared" si="207"/>
        <v>0.57355721933332471</v>
      </c>
      <c r="AB330" s="2">
        <f t="shared" si="195"/>
        <v>3.490309062336272E-3</v>
      </c>
      <c r="AC330">
        <v>1054</v>
      </c>
      <c r="AD330" s="2">
        <v>0.153</v>
      </c>
      <c r="AE330" s="2">
        <f t="shared" si="182"/>
        <v>0.44787847040335255</v>
      </c>
      <c r="AF330" s="2">
        <f t="shared" si="208"/>
        <v>0.51863859668993251</v>
      </c>
      <c r="AG330">
        <f t="shared" si="175"/>
        <v>973.36900000000003</v>
      </c>
      <c r="AH330" s="2">
        <f t="shared" si="183"/>
        <v>0.49011576741749607</v>
      </c>
      <c r="AI330" s="2">
        <f t="shared" si="209"/>
        <v>0.56420151061324453</v>
      </c>
      <c r="AJ330" s="4">
        <f t="shared" si="199"/>
        <v>-2.6872335660756076E-2</v>
      </c>
      <c r="AK330" s="4">
        <f t="shared" si="200"/>
        <v>4.9002047634443269E-2</v>
      </c>
      <c r="AL330" s="4">
        <f t="shared" si="201"/>
        <v>4.1523150392215366E-2</v>
      </c>
    </row>
    <row r="331" spans="1:38" ht="12.75" customHeight="1" x14ac:dyDescent="0.2">
      <c r="A331" s="3" t="s">
        <v>36</v>
      </c>
      <c r="B331" s="12" t="s">
        <v>206</v>
      </c>
      <c r="C331" s="3"/>
      <c r="D331">
        <v>2130</v>
      </c>
      <c r="E331" s="1">
        <v>38991</v>
      </c>
      <c r="F331">
        <v>1251</v>
      </c>
      <c r="G331" s="2">
        <v>0.27200000000000002</v>
      </c>
      <c r="H331" s="2">
        <f t="shared" si="196"/>
        <v>0.41267605633802817</v>
      </c>
      <c r="I331" s="2">
        <f t="shared" si="202"/>
        <v>0.49499230983493392</v>
      </c>
      <c r="J331">
        <f t="shared" si="193"/>
        <v>1080.864</v>
      </c>
      <c r="K331" s="2">
        <f t="shared" si="197"/>
        <v>0.49255211267605631</v>
      </c>
      <c r="L331" s="2">
        <f t="shared" si="203"/>
        <v>0.56367335569738286</v>
      </c>
      <c r="M331">
        <v>1118</v>
      </c>
      <c r="N331" s="2">
        <v>0.27700000000000002</v>
      </c>
      <c r="O331" s="2">
        <f t="shared" si="178"/>
        <v>0.47511737089201878</v>
      </c>
      <c r="P331" s="2">
        <f t="shared" si="204"/>
        <v>0.54673348090847906</v>
      </c>
      <c r="Q331">
        <f t="shared" si="165"/>
        <v>963.15699999999993</v>
      </c>
      <c r="R331" s="2">
        <f t="shared" si="179"/>
        <v>0.54781361502347425</v>
      </c>
      <c r="S331" s="2">
        <f t="shared" si="205"/>
        <v>0.60951089380265466</v>
      </c>
      <c r="T331" s="2">
        <f t="shared" si="198"/>
        <v>-5.5261502347417946E-2</v>
      </c>
      <c r="U331">
        <v>1124</v>
      </c>
      <c r="V331" s="4">
        <v>0.15</v>
      </c>
      <c r="W331" s="2">
        <f t="shared" si="192"/>
        <v>0.47230046948356808</v>
      </c>
      <c r="X331" s="2">
        <f t="shared" si="206"/>
        <v>0.54033141941077345</v>
      </c>
      <c r="Y331">
        <f t="shared" si="194"/>
        <v>1039.7</v>
      </c>
      <c r="Z331" s="2">
        <f t="shared" si="181"/>
        <v>0.51187793427230044</v>
      </c>
      <c r="AA331" s="2">
        <f t="shared" si="207"/>
        <v>0.57480656295496557</v>
      </c>
      <c r="AB331" s="2">
        <f t="shared" si="195"/>
        <v>3.5935680751173815E-2</v>
      </c>
      <c r="AC331">
        <v>1074</v>
      </c>
      <c r="AD331" s="2">
        <v>0.21</v>
      </c>
      <c r="AE331" s="2">
        <f t="shared" si="182"/>
        <v>0.49577464788732395</v>
      </c>
      <c r="AF331" s="2">
        <f t="shared" si="208"/>
        <v>0.56039638002382208</v>
      </c>
      <c r="AG331">
        <f t="shared" si="175"/>
        <v>961.23</v>
      </c>
      <c r="AH331" s="2">
        <f t="shared" si="183"/>
        <v>0.54871830985915493</v>
      </c>
      <c r="AI331" s="2">
        <f t="shared" si="209"/>
        <v>0.61428915372577342</v>
      </c>
      <c r="AJ331" s="4">
        <f t="shared" si="199"/>
        <v>-0.11068367528199657</v>
      </c>
      <c r="AK331" s="4">
        <f t="shared" si="200"/>
        <v>-2.000712241098635E-3</v>
      </c>
      <c r="AL331" s="4">
        <f t="shared" si="201"/>
        <v>-7.5473694334904362E-2</v>
      </c>
    </row>
    <row r="332" spans="1:38" ht="12.75" customHeight="1" x14ac:dyDescent="0.2">
      <c r="A332" s="3" t="s">
        <v>36</v>
      </c>
      <c r="B332" s="12" t="s">
        <v>207</v>
      </c>
      <c r="C332" s="3"/>
      <c r="D332">
        <v>2036</v>
      </c>
      <c r="E332" s="1">
        <v>38991</v>
      </c>
      <c r="F332">
        <v>1139</v>
      </c>
      <c r="G332" s="2">
        <v>0.23899999999999999</v>
      </c>
      <c r="H332" s="2">
        <f t="shared" si="196"/>
        <v>0.44056974459724951</v>
      </c>
      <c r="I332" s="2">
        <f t="shared" si="202"/>
        <v>0.51897656457201169</v>
      </c>
      <c r="J332">
        <f t="shared" si="193"/>
        <v>1002.8895000000001</v>
      </c>
      <c r="K332" s="2">
        <f t="shared" si="197"/>
        <v>0.50742166011787804</v>
      </c>
      <c r="L332" s="2">
        <f t="shared" si="203"/>
        <v>0.57645886510565625</v>
      </c>
      <c r="M332">
        <v>1016</v>
      </c>
      <c r="N332" s="2">
        <v>0.23599999999999999</v>
      </c>
      <c r="O332" s="2">
        <f t="shared" ref="O332:O350" si="210">(D332-M332)/D332</f>
        <v>0.50098231827111983</v>
      </c>
      <c r="P332" s="2">
        <f t="shared" si="204"/>
        <v>0.56906935947419668</v>
      </c>
      <c r="Q332">
        <f t="shared" si="165"/>
        <v>896.11199999999997</v>
      </c>
      <c r="R332" s="2">
        <f t="shared" ref="R332:R350" si="211">(D332-Q332)/D332</f>
        <v>0.55986640471512761</v>
      </c>
      <c r="S332" s="2">
        <f t="shared" si="205"/>
        <v>0.6199191750562415</v>
      </c>
      <c r="T332" s="2">
        <f t="shared" si="198"/>
        <v>-5.2444744597249571E-2</v>
      </c>
      <c r="U332">
        <v>948</v>
      </c>
      <c r="V332" s="4">
        <v>0.253</v>
      </c>
      <c r="W332" s="2">
        <f t="shared" si="192"/>
        <v>0.53438113948919452</v>
      </c>
      <c r="X332" s="2">
        <f t="shared" si="206"/>
        <v>0.59440865809163279</v>
      </c>
      <c r="Y332">
        <f t="shared" si="194"/>
        <v>828.07799999999997</v>
      </c>
      <c r="Z332" s="2">
        <f t="shared" ref="Z332:Z350" si="212">(D332-Y332)/D332</f>
        <v>0.59328192534381141</v>
      </c>
      <c r="AA332" s="2">
        <f t="shared" si="207"/>
        <v>0.64571596284304134</v>
      </c>
      <c r="AB332" s="2">
        <f t="shared" si="195"/>
        <v>-3.3415520628683804E-2</v>
      </c>
      <c r="AC332">
        <v>963</v>
      </c>
      <c r="AD332" s="2">
        <v>0.32500000000000001</v>
      </c>
      <c r="AE332" s="2">
        <f t="shared" ref="AE332:AE350" si="213">(D332-AC332)/D332</f>
        <v>0.52701375245579563</v>
      </c>
      <c r="AF332" s="2">
        <f t="shared" si="208"/>
        <v>0.58763186787776434</v>
      </c>
      <c r="AG332">
        <f t="shared" si="175"/>
        <v>806.51250000000005</v>
      </c>
      <c r="AH332" s="2">
        <f t="shared" ref="AH332:AH350" si="214">(D332-AG332)/D332</f>
        <v>0.60387401768172888</v>
      </c>
      <c r="AI332" s="2">
        <f t="shared" si="209"/>
        <v>0.66143078434335789</v>
      </c>
      <c r="AJ332" s="4">
        <f t="shared" si="199"/>
        <v>-0.1958112035274078</v>
      </c>
      <c r="AK332" s="4">
        <f t="shared" si="200"/>
        <v>-9.9986943596336364E-2</v>
      </c>
      <c r="AL332" s="4">
        <f t="shared" si="201"/>
        <v>-2.6042836544383462E-2</v>
      </c>
    </row>
    <row r="333" spans="1:38" ht="12.75" customHeight="1" x14ac:dyDescent="0.2">
      <c r="A333" t="s">
        <v>20</v>
      </c>
      <c r="B333" s="11" t="s">
        <v>20</v>
      </c>
      <c r="D333">
        <v>2608</v>
      </c>
      <c r="E333" s="1">
        <v>38991</v>
      </c>
      <c r="F333">
        <v>1659</v>
      </c>
      <c r="G333" s="2">
        <v>0.25900000000000001</v>
      </c>
      <c r="H333" s="2">
        <f t="shared" si="196"/>
        <v>0.36388036809815949</v>
      </c>
      <c r="I333" s="2">
        <f t="shared" si="202"/>
        <v>0.45303557016178803</v>
      </c>
      <c r="J333">
        <f t="shared" si="193"/>
        <v>1444.1595</v>
      </c>
      <c r="K333" s="2">
        <f t="shared" si="197"/>
        <v>0.44625786042944787</v>
      </c>
      <c r="L333" s="2">
        <f t="shared" si="203"/>
        <v>0.52386746382583649</v>
      </c>
      <c r="M333">
        <v>1391</v>
      </c>
      <c r="N333" s="2">
        <v>0.23599999999999999</v>
      </c>
      <c r="O333" s="2">
        <f t="shared" si="210"/>
        <v>0.46664110429447853</v>
      </c>
      <c r="P333" s="2">
        <f t="shared" si="204"/>
        <v>0.53941373427847883</v>
      </c>
      <c r="Q333">
        <f t="shared" si="165"/>
        <v>1226.8620000000001</v>
      </c>
      <c r="R333" s="2">
        <f t="shared" si="211"/>
        <v>0.52957745398773004</v>
      </c>
      <c r="S333" s="2">
        <f t="shared" si="205"/>
        <v>0.59376291363361833</v>
      </c>
      <c r="T333" s="2">
        <f t="shared" si="198"/>
        <v>-8.3319593558282168E-2</v>
      </c>
      <c r="U333">
        <v>1301</v>
      </c>
      <c r="V333" s="4">
        <v>0.24399999999999999</v>
      </c>
      <c r="W333" s="2">
        <f t="shared" si="192"/>
        <v>0.50115030674846628</v>
      </c>
      <c r="X333" s="2">
        <f t="shared" si="206"/>
        <v>0.56546193967636438</v>
      </c>
      <c r="Y333">
        <f t="shared" si="194"/>
        <v>1142.278</v>
      </c>
      <c r="Z333" s="2">
        <f t="shared" si="212"/>
        <v>0.56200996932515335</v>
      </c>
      <c r="AA333" s="2">
        <f t="shared" si="207"/>
        <v>0.61847558303584782</v>
      </c>
      <c r="AB333" s="2">
        <f t="shared" si="195"/>
        <v>-3.2432515337423307E-2</v>
      </c>
      <c r="AC333">
        <v>1308</v>
      </c>
      <c r="AD333" s="2">
        <v>0.185</v>
      </c>
      <c r="AE333" s="2">
        <f t="shared" si="213"/>
        <v>0.49846625766871167</v>
      </c>
      <c r="AF333" s="2">
        <f t="shared" si="208"/>
        <v>0.56274303196923425</v>
      </c>
      <c r="AG333">
        <f t="shared" si="175"/>
        <v>1187.01</v>
      </c>
      <c r="AH333" s="2">
        <f t="shared" si="214"/>
        <v>0.5448581288343558</v>
      </c>
      <c r="AI333" s="2">
        <f t="shared" si="209"/>
        <v>0.6109898537045777</v>
      </c>
      <c r="AJ333" s="4">
        <f t="shared" si="199"/>
        <v>-0.1780617030182608</v>
      </c>
      <c r="AK333" s="4">
        <f t="shared" si="200"/>
        <v>-3.2482870934139284E-2</v>
      </c>
      <c r="AL333" s="4">
        <f t="shared" si="201"/>
        <v>3.9160344504577685E-2</v>
      </c>
    </row>
    <row r="334" spans="1:38" ht="12.75" customHeight="1" x14ac:dyDescent="0.2">
      <c r="A334" t="s">
        <v>12</v>
      </c>
      <c r="D334">
        <v>2298</v>
      </c>
      <c r="E334" s="1">
        <v>38961</v>
      </c>
      <c r="F334">
        <v>1641</v>
      </c>
      <c r="G334" s="2">
        <v>0.215</v>
      </c>
      <c r="H334" s="2">
        <f t="shared" si="196"/>
        <v>0.28590078328981722</v>
      </c>
      <c r="I334" s="2">
        <f>(D334-(F334/1.161))/D334</f>
        <v>0.38492746192060057</v>
      </c>
      <c r="J334">
        <f t="shared" si="193"/>
        <v>1464.5925</v>
      </c>
      <c r="K334" s="2">
        <f t="shared" si="197"/>
        <v>0.36266644908616191</v>
      </c>
      <c r="L334" s="2">
        <f>(D334-(J334/1.161))/D334</f>
        <v>0.45104775976413597</v>
      </c>
      <c r="M334">
        <v>1466</v>
      </c>
      <c r="N334" s="2">
        <v>0.20599999999999999</v>
      </c>
      <c r="O334" s="2">
        <f t="shared" si="210"/>
        <v>0.36205395996518713</v>
      </c>
      <c r="P334" s="2">
        <f>((D334-(J334/1.156))/D334)</f>
        <v>0.44867339886346175</v>
      </c>
      <c r="Q334">
        <f t="shared" si="165"/>
        <v>1315.002</v>
      </c>
      <c r="R334" s="2">
        <f t="shared" si="211"/>
        <v>0.42776240208877286</v>
      </c>
      <c r="S334" s="2">
        <f>(D334-(Q334/1.156))/D334</f>
        <v>0.50498477689340204</v>
      </c>
      <c r="T334" s="2">
        <f t="shared" si="198"/>
        <v>-6.5095953002610951E-2</v>
      </c>
      <c r="U334">
        <v>1439</v>
      </c>
      <c r="V334" s="4">
        <v>0.24399999999999999</v>
      </c>
      <c r="W334" s="2">
        <f t="shared" si="192"/>
        <v>0.37380330722367278</v>
      </c>
      <c r="X334" s="2">
        <f>(D334-(U334/1.153))/D334</f>
        <v>0.45689792473865803</v>
      </c>
      <c r="Y334">
        <f t="shared" si="194"/>
        <v>1263.442</v>
      </c>
      <c r="Z334" s="2">
        <f t="shared" si="212"/>
        <v>0.4501993037423847</v>
      </c>
      <c r="AA334" s="2">
        <f>(D326-(Y326/1.153))/D326</f>
        <v>0.5793898493932047</v>
      </c>
      <c r="AB334" s="2">
        <f t="shared" si="195"/>
        <v>-2.243690165361184E-2</v>
      </c>
      <c r="AC334">
        <v>1420</v>
      </c>
      <c r="AD334" s="2">
        <v>0.22800000000000001</v>
      </c>
      <c r="AE334" s="2">
        <f t="shared" si="213"/>
        <v>0.38207136640557005</v>
      </c>
      <c r="AF334" s="2">
        <f>(D334-(AC334/1.163))/D334</f>
        <v>0.46867701324640593</v>
      </c>
      <c r="AG334">
        <f t="shared" si="175"/>
        <v>1258.1200000000001</v>
      </c>
      <c r="AH334" s="2">
        <f t="shared" si="214"/>
        <v>0.452515230635335</v>
      </c>
      <c r="AI334" s="2">
        <f>(D334-(AG334/1.151))/D334</f>
        <v>0.52433990498291483</v>
      </c>
      <c r="AJ334" s="4">
        <f t="shared" si="199"/>
        <v>-0.14097607354946839</v>
      </c>
      <c r="AK334" s="4">
        <f t="shared" si="200"/>
        <v>-4.3256207975348925E-2</v>
      </c>
      <c r="AL334" s="4">
        <f t="shared" si="201"/>
        <v>-4.2123025829439746E-3</v>
      </c>
    </row>
    <row r="335" spans="1:38" ht="12.75" customHeight="1" x14ac:dyDescent="0.2">
      <c r="A335" t="s">
        <v>12</v>
      </c>
      <c r="B335" s="11" t="s">
        <v>106</v>
      </c>
      <c r="D335">
        <v>2064</v>
      </c>
      <c r="E335" s="1">
        <v>38991</v>
      </c>
      <c r="F335">
        <v>1443</v>
      </c>
      <c r="G335" s="2">
        <v>0.28999999999999998</v>
      </c>
      <c r="H335" s="2">
        <f t="shared" si="196"/>
        <v>0.30087209302325579</v>
      </c>
      <c r="I335" s="2">
        <f>(D335-(F335/1.163))/D335</f>
        <v>0.39885820552300583</v>
      </c>
      <c r="J335">
        <f t="shared" si="193"/>
        <v>1233.7649999999999</v>
      </c>
      <c r="K335" s="2">
        <f t="shared" si="197"/>
        <v>0.40224563953488379</v>
      </c>
      <c r="L335" s="2">
        <f>(D335-(J335/1.163))/D335</f>
        <v>0.48602376572217004</v>
      </c>
      <c r="M335">
        <v>1161</v>
      </c>
      <c r="N335" s="2">
        <v>0.23200000000000001</v>
      </c>
      <c r="O335" s="2">
        <f t="shared" si="210"/>
        <v>0.4375</v>
      </c>
      <c r="P335" s="2">
        <f>(D335-(M335/1.158))/D335</f>
        <v>0.51424870466321237</v>
      </c>
      <c r="Q335">
        <f t="shared" si="165"/>
        <v>1026.3240000000001</v>
      </c>
      <c r="R335" s="2">
        <f t="shared" si="211"/>
        <v>0.50274999999999992</v>
      </c>
      <c r="S335" s="2">
        <f>(D335-(Q335/1.158))/D335</f>
        <v>0.57059585492227971</v>
      </c>
      <c r="T335" s="2">
        <f t="shared" si="198"/>
        <v>-0.10050436046511613</v>
      </c>
      <c r="U335">
        <v>1163</v>
      </c>
      <c r="V335" s="4">
        <v>0.253</v>
      </c>
      <c r="W335" s="2">
        <f t="shared" si="192"/>
        <v>0.43653100775193798</v>
      </c>
      <c r="X335" s="2">
        <f>(D335-(U335/1.148))/D335</f>
        <v>0.50917335170029432</v>
      </c>
      <c r="Y335">
        <f t="shared" si="194"/>
        <v>1015.8805</v>
      </c>
      <c r="Z335" s="2">
        <f t="shared" si="212"/>
        <v>0.50780983527131784</v>
      </c>
      <c r="AA335" s="2">
        <f>(D335-(Y335/1.148))/D335</f>
        <v>0.57126292271020718</v>
      </c>
      <c r="AB335" s="2">
        <f t="shared" si="195"/>
        <v>-5.0598352713179251E-3</v>
      </c>
      <c r="AC335">
        <v>1235</v>
      </c>
      <c r="AD335" s="2">
        <v>6.5000000000000002E-2</v>
      </c>
      <c r="AE335" s="2">
        <f t="shared" si="213"/>
        <v>0.40164728682170542</v>
      </c>
      <c r="AF335" s="2">
        <f>(D335-(AC335/1.147))/D335</f>
        <v>0.4783324209430736</v>
      </c>
      <c r="AG335">
        <f t="shared" si="175"/>
        <v>1194.8625</v>
      </c>
      <c r="AH335" s="2">
        <f t="shared" si="214"/>
        <v>0.42109375000000004</v>
      </c>
      <c r="AI335" s="2">
        <f>(D335-(AG335/1.17))/D335</f>
        <v>0.50520833333333337</v>
      </c>
      <c r="AJ335" s="4">
        <f t="shared" si="199"/>
        <v>-3.1531531531531494E-2</v>
      </c>
      <c r="AK335" s="4">
        <f t="shared" si="200"/>
        <v>0.16421568627450953</v>
      </c>
      <c r="AL335" s="4">
        <f t="shared" si="201"/>
        <v>0.17618410826863981</v>
      </c>
    </row>
    <row r="336" spans="1:38" ht="12.75" customHeight="1" x14ac:dyDescent="0.2">
      <c r="A336" t="s">
        <v>36</v>
      </c>
      <c r="B336" s="11" t="s">
        <v>36</v>
      </c>
      <c r="D336">
        <v>3036</v>
      </c>
      <c r="E336" s="1">
        <v>38991</v>
      </c>
      <c r="F336">
        <v>1643</v>
      </c>
      <c r="G336" s="2">
        <v>0.25900000000000001</v>
      </c>
      <c r="H336" s="2">
        <f t="shared" si="196"/>
        <v>0.45882740447957837</v>
      </c>
      <c r="I336" s="2">
        <f>(D336-(F336/1.163))/D336</f>
        <v>0.53467532629370462</v>
      </c>
      <c r="J336">
        <f t="shared" si="193"/>
        <v>1430.2315000000001</v>
      </c>
      <c r="K336" s="2">
        <f t="shared" si="197"/>
        <v>0.52890925559947299</v>
      </c>
      <c r="L336" s="2">
        <f>(D336-(J336/1.163))/D336</f>
        <v>0.59493487153866975</v>
      </c>
      <c r="M336">
        <v>1586</v>
      </c>
      <c r="N336" s="2">
        <v>0.23100000000000001</v>
      </c>
      <c r="O336" s="2">
        <f t="shared" si="210"/>
        <v>0.47760210803689063</v>
      </c>
      <c r="P336" s="2">
        <f>(D336-(M336/1.158))/D336</f>
        <v>0.54887919519593309</v>
      </c>
      <c r="Q336">
        <f t="shared" si="165"/>
        <v>1402.817</v>
      </c>
      <c r="R336" s="2">
        <f t="shared" si="211"/>
        <v>0.53793906455862972</v>
      </c>
      <c r="S336" s="2">
        <f>(D336-(Q336/1.158))/D336</f>
        <v>0.60098364815080296</v>
      </c>
      <c r="T336" s="2">
        <f t="shared" si="198"/>
        <v>-9.0298089591567265E-3</v>
      </c>
      <c r="U336">
        <v>1577</v>
      </c>
      <c r="V336" s="4">
        <v>0.23300000000000001</v>
      </c>
      <c r="W336" s="2">
        <f t="shared" si="192"/>
        <v>0.48056653491436102</v>
      </c>
      <c r="X336" s="2">
        <f>(D336-(U336/1.148))/D336</f>
        <v>0.54753182483829343</v>
      </c>
      <c r="Y336">
        <f t="shared" si="194"/>
        <v>1393.2794999999999</v>
      </c>
      <c r="Z336" s="2">
        <f t="shared" si="212"/>
        <v>0.54108053359683794</v>
      </c>
      <c r="AA336" s="2">
        <f>(D336-(Y336/1.148))/D336</f>
        <v>0.60024436724463237</v>
      </c>
      <c r="AB336" s="2">
        <f t="shared" si="195"/>
        <v>-3.1414690382082222E-3</v>
      </c>
      <c r="AC336">
        <v>1615</v>
      </c>
      <c r="AD336" s="2">
        <v>0.23300000000000001</v>
      </c>
      <c r="AE336" s="2">
        <f t="shared" si="213"/>
        <v>0.46805006587615283</v>
      </c>
      <c r="AF336" s="2">
        <f>(D336-(AC336/1.147))/D336</f>
        <v>0.53622499204546892</v>
      </c>
      <c r="AG336">
        <f t="shared" si="175"/>
        <v>1426.8525</v>
      </c>
      <c r="AH336" s="2">
        <f t="shared" si="214"/>
        <v>0.53002223320158104</v>
      </c>
      <c r="AI336" s="2">
        <f>(D336-(AG336/1.17))/D336</f>
        <v>0.59830960102699238</v>
      </c>
      <c r="AJ336" s="4">
        <f t="shared" si="199"/>
        <v>-2.3625545934347165E-3</v>
      </c>
      <c r="AK336" s="4">
        <f t="shared" si="200"/>
        <v>1.7133738755660783E-2</v>
      </c>
      <c r="AL336" s="4">
        <f t="shared" si="201"/>
        <v>2.4096385542168645E-2</v>
      </c>
    </row>
    <row r="337" spans="1:38" ht="12.75" customHeight="1" x14ac:dyDescent="0.2">
      <c r="A337" t="s">
        <v>34</v>
      </c>
      <c r="D337">
        <v>4243</v>
      </c>
      <c r="E337" s="1">
        <v>38961</v>
      </c>
      <c r="F337">
        <v>3080</v>
      </c>
      <c r="G337" s="2">
        <v>0.249</v>
      </c>
      <c r="H337" s="2">
        <f t="shared" si="196"/>
        <v>0.27409851520150835</v>
      </c>
      <c r="I337" s="2">
        <f>(D337-(F337/1.161))/D337</f>
        <v>0.3747618563320485</v>
      </c>
      <c r="J337">
        <f t="shared" si="193"/>
        <v>2696.54</v>
      </c>
      <c r="K337" s="2">
        <f t="shared" si="197"/>
        <v>0.36447325005892056</v>
      </c>
      <c r="L337" s="2">
        <f>(D337-(J337/1.161))/D337</f>
        <v>0.45260400521870858</v>
      </c>
      <c r="M337">
        <v>2933</v>
      </c>
      <c r="N337" s="2">
        <v>0.23799999999999999</v>
      </c>
      <c r="O337" s="2">
        <f t="shared" si="210"/>
        <v>0.3087438133396182</v>
      </c>
      <c r="P337" s="2">
        <f>((D337-(J337/1.156))/D337)</f>
        <v>0.45023637548349521</v>
      </c>
      <c r="Q337">
        <f t="shared" si="165"/>
        <v>2583.973</v>
      </c>
      <c r="R337" s="2">
        <f t="shared" si="211"/>
        <v>0.39100329955220364</v>
      </c>
      <c r="S337" s="2">
        <f>(D337-(Q337/1.156))/D337</f>
        <v>0.47318624528737335</v>
      </c>
      <c r="T337" s="2">
        <f t="shared" si="198"/>
        <v>-2.6530049493283081E-2</v>
      </c>
      <c r="U337">
        <v>2806</v>
      </c>
      <c r="V337" s="4">
        <v>0.19800000000000001</v>
      </c>
      <c r="W337" s="2">
        <f t="shared" si="192"/>
        <v>0.33867546547254301</v>
      </c>
      <c r="X337" s="2">
        <f>(D337-(U337/1.153))/D337</f>
        <v>0.42643145314184128</v>
      </c>
      <c r="Y337">
        <f t="shared" si="194"/>
        <v>2528.2060000000001</v>
      </c>
      <c r="Z337" s="2">
        <f t="shared" si="212"/>
        <v>0.40414659439076123</v>
      </c>
      <c r="AA337" s="2">
        <f>(D329-(Y329/1.153))/D329</f>
        <v>0.57403529085457927</v>
      </c>
      <c r="AB337" s="2">
        <f t="shared" si="195"/>
        <v>-1.3143294838557584E-2</v>
      </c>
      <c r="AC337">
        <v>2766</v>
      </c>
      <c r="AD337" s="2">
        <v>0.18</v>
      </c>
      <c r="AE337" s="2">
        <f t="shared" si="213"/>
        <v>0.34810275748291303</v>
      </c>
      <c r="AF337" s="2">
        <f>(D337-(AC337/1.163))/D337</f>
        <v>0.43946926696725119</v>
      </c>
      <c r="AG337">
        <f t="shared" si="175"/>
        <v>2517.06</v>
      </c>
      <c r="AH337" s="2">
        <f t="shared" si="214"/>
        <v>0.40677350930945089</v>
      </c>
      <c r="AI337" s="2">
        <f>(D337-(AG337/1.151))/D337</f>
        <v>0.48459905239743772</v>
      </c>
      <c r="AJ337" s="4">
        <f t="shared" si="199"/>
        <v>-6.655936867244705E-2</v>
      </c>
      <c r="AK337" s="4">
        <f t="shared" si="200"/>
        <v>-2.5895394417820863E-2</v>
      </c>
      <c r="AL337" s="4">
        <f t="shared" si="201"/>
        <v>-4.4086597373791782E-3</v>
      </c>
    </row>
    <row r="338" spans="1:38" ht="12.75" customHeight="1" x14ac:dyDescent="0.2">
      <c r="A338" t="s">
        <v>34</v>
      </c>
      <c r="B338" s="11" t="s">
        <v>38</v>
      </c>
      <c r="D338">
        <v>4317</v>
      </c>
      <c r="E338" s="1">
        <v>38961</v>
      </c>
      <c r="F338">
        <v>3251</v>
      </c>
      <c r="G338" s="2">
        <v>0.27500000000000002</v>
      </c>
      <c r="H338" s="2">
        <f t="shared" si="196"/>
        <v>0.24693073893907808</v>
      </c>
      <c r="I338" s="2">
        <f>(D338-(F338/1.161))/D338</f>
        <v>0.35136153224726796</v>
      </c>
      <c r="J338">
        <f t="shared" ref="J338" si="215">F338*(1-(G338/2))</f>
        <v>2803.9875000000002</v>
      </c>
      <c r="K338" s="2">
        <f t="shared" si="197"/>
        <v>0.35047776233495481</v>
      </c>
      <c r="L338" s="2">
        <f>(D338-(J338/1.161))/D338</f>
        <v>0.44054932156326859</v>
      </c>
      <c r="M338">
        <v>3188</v>
      </c>
      <c r="N338" s="2">
        <v>0.246</v>
      </c>
      <c r="O338" s="2">
        <f t="shared" si="210"/>
        <v>0.26152420662497106</v>
      </c>
      <c r="P338" s="2">
        <f>((D338-(J338/1.156))/D338)</f>
        <v>0.43812955219286748</v>
      </c>
      <c r="Q338">
        <f t="shared" ref="Q338" si="216">M338*(1-(N338/2))</f>
        <v>2795.8760000000002</v>
      </c>
      <c r="R338" s="2">
        <f t="shared" si="211"/>
        <v>0.35235672921009958</v>
      </c>
      <c r="S338" s="2">
        <f>(D338-(Q338/1.156))/D338</f>
        <v>0.43975495606409998</v>
      </c>
      <c r="T338" s="2">
        <f t="shared" si="198"/>
        <v>-1.8789668751447719E-3</v>
      </c>
      <c r="U338">
        <v>2995</v>
      </c>
      <c r="V338" s="4">
        <v>0.216</v>
      </c>
      <c r="W338" s="2">
        <f t="shared" si="192"/>
        <v>0.30623117905953207</v>
      </c>
      <c r="X338" s="2">
        <f>(D338-(U338/1.153))/D338</f>
        <v>0.39829243630488476</v>
      </c>
      <c r="Y338">
        <f t="shared" ref="Y338" si="217">U338*(1-(V338/2))</f>
        <v>2671.54</v>
      </c>
      <c r="Z338" s="2">
        <f t="shared" si="212"/>
        <v>0.38115821172110265</v>
      </c>
      <c r="AA338" s="2">
        <f>(D328-(Y328/1.153))/D328</f>
        <v>0.60146071799231127</v>
      </c>
      <c r="AB338" s="2">
        <f t="shared" ref="AB338" si="218">-(Z338-R338)</f>
        <v>-2.8801482511003063E-2</v>
      </c>
      <c r="AC338">
        <v>2970</v>
      </c>
      <c r="AD338" s="2">
        <v>0.183</v>
      </c>
      <c r="AE338" s="2">
        <f t="shared" si="213"/>
        <v>0.31202223766504517</v>
      </c>
      <c r="AF338" s="2">
        <f>(D338-(AC338/1.163))/D338</f>
        <v>0.40844560418318593</v>
      </c>
      <c r="AG338">
        <f t="shared" si="175"/>
        <v>2698.2449999999999</v>
      </c>
      <c r="AH338" s="2">
        <f t="shared" si="214"/>
        <v>0.37497220291869354</v>
      </c>
      <c r="AI338" s="2">
        <f>(D338-(AG338/1.151))/D338</f>
        <v>0.45696976795716215</v>
      </c>
      <c r="AJ338" s="4">
        <f t="shared" si="199"/>
        <v>-3.7711473392802078E-2</v>
      </c>
      <c r="AK338" s="4">
        <f t="shared" si="200"/>
        <v>-3.4919645935656697E-2</v>
      </c>
      <c r="AL338" s="4">
        <f t="shared" si="201"/>
        <v>9.9961071142488384E-3</v>
      </c>
    </row>
    <row r="339" spans="1:38" ht="12.75" customHeight="1" x14ac:dyDescent="0.2">
      <c r="A339" t="s">
        <v>34</v>
      </c>
      <c r="B339" s="12" t="s">
        <v>218</v>
      </c>
      <c r="C339" s="3"/>
      <c r="D339">
        <v>3921</v>
      </c>
      <c r="E339" s="1">
        <v>38991</v>
      </c>
      <c r="F339">
        <v>2634</v>
      </c>
      <c r="G339" s="2">
        <v>0.21199999999999999</v>
      </c>
      <c r="H339" s="2">
        <f t="shared" si="196"/>
        <v>0.32823259372609026</v>
      </c>
      <c r="I339" s="2">
        <f>(D339-(F339/1.163))/D339</f>
        <v>0.42238400148417043</v>
      </c>
      <c r="J339">
        <f t="shared" si="193"/>
        <v>2354.7959999999998</v>
      </c>
      <c r="K339" s="2">
        <f t="shared" si="197"/>
        <v>0.39943993879112477</v>
      </c>
      <c r="L339" s="2">
        <f>(D339-(J339/1.163))/D339</f>
        <v>0.48361129732684843</v>
      </c>
      <c r="M339">
        <v>2411</v>
      </c>
      <c r="N339" s="2">
        <v>0.19600000000000001</v>
      </c>
      <c r="O339" s="2">
        <f t="shared" si="210"/>
        <v>0.3851058403468503</v>
      </c>
      <c r="P339" s="2">
        <f>(D339-(M339/1.158))/D339</f>
        <v>0.46900331636170145</v>
      </c>
      <c r="Q339">
        <f t="shared" si="165"/>
        <v>2174.7220000000002</v>
      </c>
      <c r="R339" s="2">
        <f t="shared" si="211"/>
        <v>0.44536546799285892</v>
      </c>
      <c r="S339" s="2">
        <f>(D339-(Q339/1.158))/D339</f>
        <v>0.52104099135825466</v>
      </c>
      <c r="T339" s="2">
        <f t="shared" si="198"/>
        <v>-4.592552920173415E-2</v>
      </c>
      <c r="U339">
        <v>2287</v>
      </c>
      <c r="V339" s="4">
        <v>0.214</v>
      </c>
      <c r="W339" s="2">
        <f t="shared" si="192"/>
        <v>0.41673042591175719</v>
      </c>
      <c r="X339" s="2">
        <f>(D339-(U339/1.148))/D339</f>
        <v>0.49192545811128674</v>
      </c>
      <c r="Y339">
        <f t="shared" si="194"/>
        <v>2042.2909999999999</v>
      </c>
      <c r="Z339" s="2">
        <f t="shared" si="212"/>
        <v>0.4791402703391992</v>
      </c>
      <c r="AA339" s="2">
        <f>(D339-(Y339/1.148))/D339</f>
        <v>0.54628943409337904</v>
      </c>
      <c r="AB339" s="2">
        <f t="shared" si="195"/>
        <v>-3.3774802346340282E-2</v>
      </c>
      <c r="AC339">
        <v>2324</v>
      </c>
      <c r="AD339" s="2">
        <v>0.20100000000000001</v>
      </c>
      <c r="AE339" s="2">
        <f t="shared" si="213"/>
        <v>0.40729405763835758</v>
      </c>
      <c r="AF339" s="2">
        <f>(D339-(AC339/1.147))/D339</f>
        <v>0.48325549924878602</v>
      </c>
      <c r="AG339">
        <f t="shared" si="175"/>
        <v>2090.4380000000001</v>
      </c>
      <c r="AH339" s="2">
        <f t="shared" si="214"/>
        <v>0.46686100484570259</v>
      </c>
      <c r="AI339" s="2">
        <f>(D339-(AG339/1.17))/D339</f>
        <v>0.54432564516726711</v>
      </c>
      <c r="AJ339" s="4">
        <f t="shared" si="199"/>
        <v>-0.11226365256268477</v>
      </c>
      <c r="AK339" s="4">
        <f t="shared" si="200"/>
        <v>-3.8756218036144395E-2</v>
      </c>
      <c r="AL339" s="4">
        <f t="shared" si="201"/>
        <v>2.3574994944403131E-2</v>
      </c>
    </row>
    <row r="340" spans="1:38" ht="12.75" customHeight="1" x14ac:dyDescent="0.2">
      <c r="A340" t="s">
        <v>34</v>
      </c>
      <c r="B340" s="12" t="s">
        <v>219</v>
      </c>
      <c r="C340" s="3"/>
      <c r="D340">
        <v>4827</v>
      </c>
      <c r="E340" s="1">
        <v>38991</v>
      </c>
      <c r="F340">
        <v>3729</v>
      </c>
      <c r="G340" s="2">
        <v>0.219</v>
      </c>
      <c r="H340" s="2">
        <f t="shared" si="196"/>
        <v>0.22747047855811062</v>
      </c>
      <c r="I340" s="2">
        <f>(D340-(F340/1.163))/D340</f>
        <v>0.33574417760800573</v>
      </c>
      <c r="J340">
        <f t="shared" si="193"/>
        <v>3320.6744999999996</v>
      </c>
      <c r="K340" s="2">
        <f t="shared" si="197"/>
        <v>0.31206246115599762</v>
      </c>
      <c r="L340" s="2">
        <f>(D340-(J340/1.163))/D340</f>
        <v>0.40848019015992909</v>
      </c>
      <c r="M340">
        <v>3499</v>
      </c>
      <c r="N340" s="2">
        <v>0.22</v>
      </c>
      <c r="O340" s="2">
        <f t="shared" si="210"/>
        <v>0.27511912160762381</v>
      </c>
      <c r="P340" s="2">
        <f>(D340-(M340/1.158))/D340</f>
        <v>0.37402342107739528</v>
      </c>
      <c r="Q340">
        <f t="shared" si="165"/>
        <v>3114.11</v>
      </c>
      <c r="R340" s="2">
        <f t="shared" si="211"/>
        <v>0.35485601823078516</v>
      </c>
      <c r="S340" s="2">
        <f>(D340-(Q340/1.158))/D340</f>
        <v>0.44288084475888173</v>
      </c>
      <c r="T340" s="2">
        <f t="shared" si="198"/>
        <v>-4.2793557074787547E-2</v>
      </c>
      <c r="U340">
        <v>3389</v>
      </c>
      <c r="V340" s="4">
        <v>0.25700000000000001</v>
      </c>
      <c r="W340" s="2">
        <f t="shared" si="192"/>
        <v>0.2979076030660866</v>
      </c>
      <c r="X340" s="2">
        <f>(D340-(U340/1.148))/D340</f>
        <v>0.38842125702620783</v>
      </c>
      <c r="Y340">
        <f t="shared" si="194"/>
        <v>2953.5135</v>
      </c>
      <c r="Z340" s="2">
        <f t="shared" si="212"/>
        <v>0.38812647607209444</v>
      </c>
      <c r="AA340" s="2">
        <f>(D340-(Y340/1.148))/D340</f>
        <v>0.46700912549834006</v>
      </c>
      <c r="AB340" s="2">
        <f t="shared" si="195"/>
        <v>-3.3270457841309276E-2</v>
      </c>
      <c r="AC340">
        <v>3367</v>
      </c>
      <c r="AD340" s="2">
        <v>0.183</v>
      </c>
      <c r="AE340" s="2">
        <f t="shared" si="213"/>
        <v>0.30246529935777916</v>
      </c>
      <c r="AF340" s="2">
        <f>(D340-(AC340/1.147))/D340</f>
        <v>0.3918616384984997</v>
      </c>
      <c r="AG340">
        <f t="shared" si="175"/>
        <v>3058.9195</v>
      </c>
      <c r="AH340" s="2">
        <f t="shared" si="214"/>
        <v>0.3662897244665424</v>
      </c>
      <c r="AI340" s="2">
        <f>(D340-(AG340/1.17))/D340</f>
        <v>0.45836728586883962</v>
      </c>
      <c r="AJ340" s="4">
        <f t="shared" si="199"/>
        <v>-7.8825853000647747E-2</v>
      </c>
      <c r="AK340" s="4">
        <f t="shared" si="200"/>
        <v>-1.7722720135126945E-2</v>
      </c>
      <c r="AL340" s="4">
        <f t="shared" si="201"/>
        <v>3.5688342037373255E-2</v>
      </c>
    </row>
    <row r="341" spans="1:38" ht="12.75" customHeight="1" x14ac:dyDescent="0.2">
      <c r="A341" t="s">
        <v>34</v>
      </c>
      <c r="B341" s="12" t="s">
        <v>220</v>
      </c>
      <c r="C341" s="3"/>
      <c r="D341">
        <v>4031</v>
      </c>
      <c r="E341" s="1">
        <v>38991</v>
      </c>
      <c r="F341">
        <v>2918</v>
      </c>
      <c r="G341" s="2">
        <v>0.19700000000000001</v>
      </c>
      <c r="H341" s="2">
        <f t="shared" si="196"/>
        <v>0.27611014636566611</v>
      </c>
      <c r="I341" s="2">
        <f>(D341-(F341/1.163))/D341</f>
        <v>0.37756676385697857</v>
      </c>
      <c r="J341">
        <f t="shared" si="193"/>
        <v>2630.5769999999998</v>
      </c>
      <c r="K341" s="2">
        <f t="shared" si="197"/>
        <v>0.34741329694864803</v>
      </c>
      <c r="L341" s="2">
        <f>(D341-(J341/1.163))/D341</f>
        <v>0.43887643761706624</v>
      </c>
      <c r="M341">
        <v>2739</v>
      </c>
      <c r="N341" s="2">
        <v>0.31900000000000001</v>
      </c>
      <c r="O341" s="2">
        <f t="shared" si="210"/>
        <v>0.32051600099230959</v>
      </c>
      <c r="P341" s="2">
        <f>(D341-(M341/1.158))/D341</f>
        <v>0.4132262530158114</v>
      </c>
      <c r="Q341">
        <f t="shared" si="165"/>
        <v>2302.1295</v>
      </c>
      <c r="R341" s="2">
        <f t="shared" si="211"/>
        <v>0.42889369883403622</v>
      </c>
      <c r="S341" s="2">
        <f>(D341-(Q341/1.158))/D341</f>
        <v>0.50681666565978944</v>
      </c>
      <c r="T341" s="2">
        <f t="shared" si="198"/>
        <v>-8.1480401885388187E-2</v>
      </c>
      <c r="U341">
        <v>2615</v>
      </c>
      <c r="V341" s="4">
        <v>0.23300000000000001</v>
      </c>
      <c r="W341" s="2">
        <f t="shared" si="192"/>
        <v>0.35127759861076657</v>
      </c>
      <c r="X341" s="2">
        <f>(D341-(U341/1.148))/D341</f>
        <v>0.43491080018359457</v>
      </c>
      <c r="Y341">
        <f t="shared" si="194"/>
        <v>2310.3525</v>
      </c>
      <c r="Z341" s="2">
        <f t="shared" si="212"/>
        <v>0.42685375837261225</v>
      </c>
      <c r="AA341" s="2">
        <f>(D341-(Y341/1.148))/D341</f>
        <v>0.50074369196220581</v>
      </c>
      <c r="AB341" s="2">
        <f t="shared" si="195"/>
        <v>2.0399404614239725E-3</v>
      </c>
      <c r="AC341">
        <v>2643</v>
      </c>
      <c r="AD341" s="2">
        <v>6.5000000000000002E-2</v>
      </c>
      <c r="AE341" s="2">
        <f t="shared" si="213"/>
        <v>0.34433143140659883</v>
      </c>
      <c r="AF341" s="2">
        <f>(D341-(AC341/1.147))/D341</f>
        <v>0.42836218954367822</v>
      </c>
      <c r="AG341">
        <f t="shared" si="175"/>
        <v>2557.1025</v>
      </c>
      <c r="AH341" s="2">
        <f t="shared" si="214"/>
        <v>0.3656406598858844</v>
      </c>
      <c r="AI341" s="2">
        <f>(D341-(AG341/1.17))/D341</f>
        <v>0.45781252981699522</v>
      </c>
      <c r="AJ341" s="4">
        <f t="shared" si="199"/>
        <v>-2.7930944427781192E-2</v>
      </c>
      <c r="AK341" s="4">
        <f t="shared" si="200"/>
        <v>0.11075528114295914</v>
      </c>
      <c r="AL341" s="4">
        <f t="shared" si="201"/>
        <v>0.10680188412807133</v>
      </c>
    </row>
    <row r="342" spans="1:38" ht="12.75" customHeight="1" x14ac:dyDescent="0.2">
      <c r="A342" t="s">
        <v>34</v>
      </c>
      <c r="B342" s="12" t="s">
        <v>221</v>
      </c>
      <c r="C342" s="3"/>
      <c r="D342">
        <v>4144</v>
      </c>
      <c r="E342" s="1">
        <v>38991</v>
      </c>
      <c r="F342">
        <v>2915</v>
      </c>
      <c r="G342" s="2">
        <v>0.223</v>
      </c>
      <c r="H342" s="2">
        <f t="shared" si="196"/>
        <v>0.29657335907335908</v>
      </c>
      <c r="I342" s="2">
        <f>(D342-(F342/1.163))/D342</f>
        <v>0.39516195965035172</v>
      </c>
      <c r="J342">
        <f t="shared" si="193"/>
        <v>2589.9775</v>
      </c>
      <c r="K342" s="2">
        <f t="shared" si="197"/>
        <v>0.37500542953667954</v>
      </c>
      <c r="L342" s="2">
        <f>(D342-(J342/1.163))/D342</f>
        <v>0.46260140114933757</v>
      </c>
      <c r="M342">
        <v>2674</v>
      </c>
      <c r="N342" s="2">
        <v>0.184</v>
      </c>
      <c r="O342" s="2">
        <f t="shared" si="210"/>
        <v>0.35472972972972971</v>
      </c>
      <c r="P342" s="2">
        <f>(D342-(M342/1.158))/D342</f>
        <v>0.44277178733137285</v>
      </c>
      <c r="Q342">
        <f t="shared" si="165"/>
        <v>2427.9920000000002</v>
      </c>
      <c r="R342" s="2">
        <f t="shared" si="211"/>
        <v>0.41409459459459452</v>
      </c>
      <c r="S342" s="2">
        <f>(D342-(Q342/1.158))/D342</f>
        <v>0.49403678289688652</v>
      </c>
      <c r="T342" s="2">
        <f t="shared" si="198"/>
        <v>-3.9089165057914987E-2</v>
      </c>
      <c r="U342">
        <v>2620</v>
      </c>
      <c r="V342" s="4">
        <v>0.23300000000000001</v>
      </c>
      <c r="W342" s="2">
        <f t="shared" si="192"/>
        <v>0.36776061776061775</v>
      </c>
      <c r="X342" s="2">
        <f>(D342-(U342/1.148))/D342</f>
        <v>0.44926883080193181</v>
      </c>
      <c r="Y342">
        <f t="shared" si="194"/>
        <v>2314.77</v>
      </c>
      <c r="Z342" s="2">
        <f t="shared" si="212"/>
        <v>0.44141650579150582</v>
      </c>
      <c r="AA342" s="2">
        <f>(D342-(Y342/1.148))/D342</f>
        <v>0.51342901201350677</v>
      </c>
      <c r="AB342" s="2">
        <f t="shared" si="195"/>
        <v>-2.7321911196911297E-2</v>
      </c>
      <c r="AC342">
        <v>2543</v>
      </c>
      <c r="AD342" s="2">
        <v>0.159</v>
      </c>
      <c r="AE342" s="2">
        <f t="shared" si="213"/>
        <v>0.38634169884169883</v>
      </c>
      <c r="AF342" s="2">
        <f>(D342-(AC342/1.147))/D342</f>
        <v>0.46498840352371307</v>
      </c>
      <c r="AG342">
        <f t="shared" si="175"/>
        <v>2340.8314999999998</v>
      </c>
      <c r="AH342" s="2">
        <f t="shared" si="214"/>
        <v>0.43512753378378383</v>
      </c>
      <c r="AI342" s="2">
        <f>(D342-(AG342/1.17))/D342</f>
        <v>0.51720302032802046</v>
      </c>
      <c r="AJ342" s="4">
        <f t="shared" si="199"/>
        <v>-9.6196202476662523E-2</v>
      </c>
      <c r="AK342" s="4">
        <f t="shared" si="200"/>
        <v>-3.5898182531079466E-2</v>
      </c>
      <c r="AL342" s="4">
        <f t="shared" si="201"/>
        <v>1.1258785970096257E-2</v>
      </c>
    </row>
    <row r="343" spans="1:38" ht="12.75" customHeight="1" x14ac:dyDescent="0.2">
      <c r="A343" t="s">
        <v>34</v>
      </c>
      <c r="B343" s="12" t="s">
        <v>222</v>
      </c>
      <c r="C343" s="3"/>
      <c r="D343">
        <v>3692</v>
      </c>
      <c r="E343" s="1">
        <v>38991</v>
      </c>
      <c r="F343">
        <v>2229</v>
      </c>
      <c r="G343" s="2">
        <v>0.159</v>
      </c>
      <c r="H343" s="2">
        <f t="shared" si="196"/>
        <v>0.39626218851570966</v>
      </c>
      <c r="I343" s="2">
        <f>(D343-(F343/1.163))/D343</f>
        <v>0.48087892391720521</v>
      </c>
      <c r="J343">
        <f t="shared" si="193"/>
        <v>2051.7945</v>
      </c>
      <c r="K343" s="2">
        <f t="shared" si="197"/>
        <v>0.44425934452871074</v>
      </c>
      <c r="L343" s="2">
        <f>(D343-(J343/1.163))/D343</f>
        <v>0.52214904946578744</v>
      </c>
      <c r="M343">
        <v>2075</v>
      </c>
      <c r="N343" s="2">
        <v>0.11700000000000001</v>
      </c>
      <c r="O343" s="2">
        <f t="shared" si="210"/>
        <v>0.43797399783315277</v>
      </c>
      <c r="P343" s="2">
        <f>(D343-(M343/1.158))/D343</f>
        <v>0.51465802921688486</v>
      </c>
      <c r="Q343">
        <f t="shared" si="165"/>
        <v>1953.6125</v>
      </c>
      <c r="R343" s="2">
        <f t="shared" si="211"/>
        <v>0.47085251895991331</v>
      </c>
      <c r="S343" s="2">
        <f>(D343-(Q343/1.158))/D343</f>
        <v>0.54305053450769714</v>
      </c>
      <c r="T343" s="2">
        <f t="shared" si="198"/>
        <v>-2.6593174431202571E-2</v>
      </c>
      <c r="U343">
        <v>2029</v>
      </c>
      <c r="V343" s="4">
        <v>0.18</v>
      </c>
      <c r="W343" s="2">
        <f t="shared" si="192"/>
        <v>0.45043336944745394</v>
      </c>
      <c r="X343" s="2">
        <f>(D343-(U343/1.148))/D343</f>
        <v>0.52128342286363583</v>
      </c>
      <c r="Y343">
        <f t="shared" si="194"/>
        <v>1846.39</v>
      </c>
      <c r="Z343" s="2">
        <f t="shared" si="212"/>
        <v>0.49989436619718308</v>
      </c>
      <c r="AA343" s="2">
        <f>(D343-(Y343/1.148))/D343</f>
        <v>0.56436791480590853</v>
      </c>
      <c r="AB343" s="2">
        <f t="shared" si="195"/>
        <v>-2.9041847237269769E-2</v>
      </c>
      <c r="AC343">
        <v>2088</v>
      </c>
      <c r="AD343" s="2">
        <v>0.17699999999999999</v>
      </c>
      <c r="AE343" s="2">
        <f t="shared" si="213"/>
        <v>0.4344528710725894</v>
      </c>
      <c r="AF343" s="2">
        <f>(D343-(AC343/1.147))/D343</f>
        <v>0.50693362778778506</v>
      </c>
      <c r="AG343">
        <f t="shared" si="175"/>
        <v>1903.212</v>
      </c>
      <c r="AH343" s="2">
        <f t="shared" si="214"/>
        <v>0.48450379198266524</v>
      </c>
      <c r="AI343" s="2">
        <f>(D343-(AG343/1.17))/D343</f>
        <v>0.55940495041253435</v>
      </c>
      <c r="AJ343" s="4">
        <f t="shared" si="199"/>
        <v>-7.2415877905901413E-2</v>
      </c>
      <c r="AK343" s="4">
        <f t="shared" si="200"/>
        <v>-2.5798616665280411E-2</v>
      </c>
      <c r="AL343" s="4">
        <f t="shared" si="201"/>
        <v>3.0774646743104032E-2</v>
      </c>
    </row>
    <row r="344" spans="1:38" ht="12.75" customHeight="1" x14ac:dyDescent="0.2">
      <c r="A344" t="s">
        <v>12</v>
      </c>
      <c r="B344" s="11" t="s">
        <v>12</v>
      </c>
      <c r="D344">
        <v>2612</v>
      </c>
      <c r="E344" s="1">
        <v>38961</v>
      </c>
      <c r="F344">
        <v>1775</v>
      </c>
      <c r="G344" s="2">
        <v>0.20899999999999999</v>
      </c>
      <c r="H344" s="2">
        <f t="shared" si="196"/>
        <v>0.32044410413476265</v>
      </c>
      <c r="I344" s="2">
        <f>(D344-(F344/1.161))/D344</f>
        <v>0.41468053758377493</v>
      </c>
      <c r="J344">
        <f t="shared" si="193"/>
        <v>1589.5125</v>
      </c>
      <c r="K344" s="2">
        <f t="shared" si="197"/>
        <v>0.39145769525267993</v>
      </c>
      <c r="L344" s="2">
        <f>(D344-(J344/1.161))/D344</f>
        <v>0.47584642140627037</v>
      </c>
      <c r="M344">
        <v>1548</v>
      </c>
      <c r="N344" s="2">
        <v>0.23300000000000001</v>
      </c>
      <c r="O344" s="2">
        <f t="shared" si="210"/>
        <v>0.40735068912710565</v>
      </c>
      <c r="P344" s="2">
        <f>((D344-(J344/1.156))/D344)</f>
        <v>0.47357932115283724</v>
      </c>
      <c r="Q344">
        <f t="shared" si="165"/>
        <v>1367.6579999999999</v>
      </c>
      <c r="R344" s="2">
        <f t="shared" si="211"/>
        <v>0.47639433384379787</v>
      </c>
      <c r="S344" s="2">
        <f>(D344-(Q344/1.156))/D344</f>
        <v>0.54705392201020575</v>
      </c>
      <c r="T344" s="2">
        <f t="shared" si="198"/>
        <v>-8.4936638591117941E-2</v>
      </c>
      <c r="U344">
        <v>1539</v>
      </c>
      <c r="V344" s="4">
        <v>0.253</v>
      </c>
      <c r="W344" s="2">
        <f t="shared" si="192"/>
        <v>0.41079632465543647</v>
      </c>
      <c r="X344" s="2">
        <f>(D344-(U344/1.153))/D344</f>
        <v>0.48898206821807155</v>
      </c>
      <c r="Y344">
        <f t="shared" si="194"/>
        <v>1344.3164999999999</v>
      </c>
      <c r="Z344" s="2">
        <f t="shared" si="212"/>
        <v>0.48533058958652375</v>
      </c>
      <c r="AA344" s="2">
        <f>(D335-(Y335/1.153))/D335</f>
        <v>0.57312214680946905</v>
      </c>
      <c r="AB344" s="2">
        <f t="shared" si="195"/>
        <v>-8.9362557427258849E-3</v>
      </c>
      <c r="AC344">
        <v>1565</v>
      </c>
      <c r="AD344" s="2">
        <v>0.23499999999999999</v>
      </c>
      <c r="AE344" s="2">
        <f t="shared" si="213"/>
        <v>0.40084226646248083</v>
      </c>
      <c r="AF344" s="2">
        <f>(D344-(AC344/1.163))/D344</f>
        <v>0.48481708208295859</v>
      </c>
      <c r="AG344">
        <f t="shared" si="175"/>
        <v>1381.1125000000002</v>
      </c>
      <c r="AH344" s="2">
        <f t="shared" si="214"/>
        <v>0.47124330015313931</v>
      </c>
      <c r="AI344" s="2">
        <f>(D344-(AG344/1.151))/D344</f>
        <v>0.54061103401662847</v>
      </c>
      <c r="AJ344" s="4">
        <f t="shared" si="199"/>
        <v>-0.13110938102091044</v>
      </c>
      <c r="AK344" s="4">
        <f t="shared" si="200"/>
        <v>9.8376202237696105E-3</v>
      </c>
      <c r="AL344" s="4">
        <f t="shared" si="201"/>
        <v>2.7371530439446488E-2</v>
      </c>
    </row>
    <row r="345" spans="1:38" ht="12.75" customHeight="1" x14ac:dyDescent="0.2">
      <c r="A345" t="s">
        <v>15</v>
      </c>
      <c r="D345">
        <v>1746</v>
      </c>
      <c r="E345" s="1">
        <v>39022</v>
      </c>
      <c r="F345">
        <v>1472</v>
      </c>
      <c r="G345" s="2">
        <v>0.17</v>
      </c>
      <c r="H345" s="2">
        <f t="shared" si="196"/>
        <v>0.15693012600229095</v>
      </c>
      <c r="I345" s="2">
        <f>(D345-(F345/1.159))/D345</f>
        <v>0.27258854702527263</v>
      </c>
      <c r="J345">
        <f t="shared" si="193"/>
        <v>1346.88</v>
      </c>
      <c r="K345" s="2">
        <f t="shared" si="197"/>
        <v>0.22859106529209616</v>
      </c>
      <c r="L345" s="2">
        <f>(D345-(J345/1.159))/D345</f>
        <v>0.33441852052812437</v>
      </c>
      <c r="M345">
        <v>1378</v>
      </c>
      <c r="N345" s="2">
        <v>0.28100000000000003</v>
      </c>
      <c r="O345" s="2">
        <f t="shared" si="210"/>
        <v>0.21076746849942726</v>
      </c>
      <c r="P345" s="2">
        <f>(D345-(M345/1.153))/D345</f>
        <v>0.31549650346871405</v>
      </c>
      <c r="Q345">
        <f t="shared" si="165"/>
        <v>1184.3909999999998</v>
      </c>
      <c r="R345" s="2">
        <f t="shared" si="211"/>
        <v>0.32165463917525783</v>
      </c>
      <c r="S345" s="2">
        <f>(D345-(Q345/1.153))/D345</f>
        <v>0.4116692447313598</v>
      </c>
      <c r="T345" s="2">
        <f t="shared" si="198"/>
        <v>-9.3063573883161665E-2</v>
      </c>
      <c r="U345">
        <v>1322</v>
      </c>
      <c r="V345" s="4">
        <v>0.21199999999999999</v>
      </c>
      <c r="W345" s="2">
        <f t="shared" si="192"/>
        <v>0.24284077892325315</v>
      </c>
      <c r="X345" s="2">
        <f>(D345-(U345/1.145))/D345</f>
        <v>0.33872557111201146</v>
      </c>
      <c r="Y345">
        <f t="shared" si="194"/>
        <v>1181.8679999999999</v>
      </c>
      <c r="Z345" s="2">
        <f t="shared" si="212"/>
        <v>0.32309965635738835</v>
      </c>
      <c r="AA345" s="2">
        <f>(D345-(Y345/1.145))/D345</f>
        <v>0.40882066057413824</v>
      </c>
      <c r="AB345" s="2">
        <f t="shared" si="195"/>
        <v>-1.4450171821305258E-3</v>
      </c>
      <c r="AC345">
        <v>1293</v>
      </c>
      <c r="AD345" s="2">
        <v>0.16200000000000001</v>
      </c>
      <c r="AE345" s="2">
        <f t="shared" si="213"/>
        <v>0.25945017182130586</v>
      </c>
      <c r="AF345" s="2">
        <f>(D345-(AC345/1.143))/D345</f>
        <v>0.35209988785766044</v>
      </c>
      <c r="AG345">
        <f t="shared" si="175"/>
        <v>1188.2670000000001</v>
      </c>
      <c r="AH345" s="2">
        <f t="shared" si="214"/>
        <v>0.31943470790378004</v>
      </c>
      <c r="AI345" s="2">
        <f>(D345-(AG345/1.144))/D345</f>
        <v>0.40510026914666081</v>
      </c>
      <c r="AJ345" s="4">
        <f t="shared" si="199"/>
        <v>-0.11776327512473274</v>
      </c>
      <c r="AK345" s="4">
        <f t="shared" si="200"/>
        <v>3.2725679273147355E-3</v>
      </c>
      <c r="AL345" s="4">
        <f t="shared" si="201"/>
        <v>5.4143102275382065E-3</v>
      </c>
    </row>
    <row r="346" spans="1:38" ht="12.75" customHeight="1" x14ac:dyDescent="0.2">
      <c r="A346" t="s">
        <v>5</v>
      </c>
      <c r="D346">
        <v>3638</v>
      </c>
      <c r="E346" s="1">
        <v>38961</v>
      </c>
      <c r="F346">
        <v>1796</v>
      </c>
      <c r="G346" s="2">
        <v>0.24299999999999999</v>
      </c>
      <c r="H346" s="2">
        <f t="shared" si="196"/>
        <v>0.50632215503023636</v>
      </c>
      <c r="I346" s="2">
        <f>(D346-(F346/1.161))/D346</f>
        <v>0.57478221794163353</v>
      </c>
      <c r="J346">
        <f t="shared" si="193"/>
        <v>1577.7860000000001</v>
      </c>
      <c r="K346" s="2">
        <f t="shared" si="197"/>
        <v>0.56630401319406265</v>
      </c>
      <c r="L346" s="2">
        <f>(D346-(J346/1.161))/D346</f>
        <v>0.6264461784617249</v>
      </c>
      <c r="M346">
        <v>1596</v>
      </c>
      <c r="N346" s="2">
        <v>0.23599999999999999</v>
      </c>
      <c r="O346" s="2">
        <f t="shared" si="210"/>
        <v>0.56129741616272677</v>
      </c>
      <c r="P346" s="2">
        <f>((D346-(J346/1.156))/D346)</f>
        <v>0.62483046124053865</v>
      </c>
      <c r="Q346">
        <f t="shared" ref="Q346:Q349" si="219">M346*(1-(N346/2))</f>
        <v>1407.672</v>
      </c>
      <c r="R346" s="2">
        <f t="shared" si="211"/>
        <v>0.613064321055525</v>
      </c>
      <c r="S346" s="2">
        <f>(D346-(Q346/1.156))/D346</f>
        <v>0.66528055454630197</v>
      </c>
      <c r="T346" s="2">
        <f t="shared" si="198"/>
        <v>-4.6760307861462347E-2</v>
      </c>
      <c r="U346">
        <v>1556</v>
      </c>
      <c r="V346" s="4">
        <v>0.217</v>
      </c>
      <c r="W346" s="2">
        <f t="shared" si="192"/>
        <v>0.57229246838922487</v>
      </c>
      <c r="X346" s="2">
        <f>(D346-(U346/1.153))/D346</f>
        <v>0.62904810788310916</v>
      </c>
      <c r="Y346">
        <f t="shared" si="194"/>
        <v>1387.174</v>
      </c>
      <c r="Z346" s="2">
        <f t="shared" si="212"/>
        <v>0.61869873556899391</v>
      </c>
      <c r="AA346" s="2">
        <f>(D339-(Y339/1.153))/D339</f>
        <v>0.54825695606175129</v>
      </c>
      <c r="AB346" s="2">
        <f t="shared" si="195"/>
        <v>-5.6344145134689105E-3</v>
      </c>
      <c r="AC346">
        <v>1518</v>
      </c>
      <c r="AD346" s="2">
        <v>0.19</v>
      </c>
      <c r="AE346" s="2">
        <f t="shared" si="213"/>
        <v>0.58273776800439803</v>
      </c>
      <c r="AF346" s="2">
        <f>(D346-(AC346/1.163))/D346</f>
        <v>0.6412190610527928</v>
      </c>
      <c r="AG346">
        <f t="shared" si="175"/>
        <v>1373.79</v>
      </c>
      <c r="AH346" s="2">
        <f t="shared" si="214"/>
        <v>0.6223776800439802</v>
      </c>
      <c r="AI346" s="2">
        <f>(D346-(AG346/1.151))/D346</f>
        <v>0.67191805390441373</v>
      </c>
      <c r="AJ346" s="4">
        <f t="shared" si="199"/>
        <v>-0.12929256565846067</v>
      </c>
      <c r="AK346" s="4">
        <f t="shared" si="200"/>
        <v>-2.4069527560397604E-2</v>
      </c>
      <c r="AL346" s="4">
        <f t="shared" si="201"/>
        <v>-9.6483930638839258E-3</v>
      </c>
    </row>
    <row r="347" spans="1:38" ht="17.25" customHeight="1" x14ac:dyDescent="0.2">
      <c r="A347" t="s">
        <v>5</v>
      </c>
      <c r="B347" s="11" t="s">
        <v>86</v>
      </c>
      <c r="D347">
        <v>3166</v>
      </c>
      <c r="E347" s="1">
        <v>38991</v>
      </c>
      <c r="F347">
        <v>1619</v>
      </c>
      <c r="G347" s="2">
        <v>0.247</v>
      </c>
      <c r="H347" s="2">
        <f t="shared" si="196"/>
        <v>0.48862918509159825</v>
      </c>
      <c r="I347" s="2">
        <f>(D347-(F347/1.163))/D347</f>
        <v>0.56030024513465027</v>
      </c>
      <c r="J347">
        <f t="shared" si="193"/>
        <v>1419.0535</v>
      </c>
      <c r="K347" s="2">
        <f t="shared" si="197"/>
        <v>0.55178348073278582</v>
      </c>
      <c r="L347" s="2">
        <f>(D347-(J347/1.163))/D347</f>
        <v>0.61460316486052091</v>
      </c>
      <c r="M347">
        <v>1634</v>
      </c>
      <c r="N347" s="2">
        <v>0.16500000000000001</v>
      </c>
      <c r="O347" s="2">
        <f t="shared" si="210"/>
        <v>0.48389134554643082</v>
      </c>
      <c r="P347" s="2">
        <f>(D347-(M347/1.158))/D347</f>
        <v>0.55431031567049294</v>
      </c>
      <c r="Q347">
        <f t="shared" si="219"/>
        <v>1499.1949999999999</v>
      </c>
      <c r="R347" s="2">
        <f t="shared" si="211"/>
        <v>0.52647030953885032</v>
      </c>
      <c r="S347" s="2">
        <f>(D347-(Q347/1.158))/D347</f>
        <v>0.59107971462767728</v>
      </c>
      <c r="T347" s="2">
        <f t="shared" si="198"/>
        <v>2.5313171193935502E-2</v>
      </c>
      <c r="U347">
        <v>1535</v>
      </c>
      <c r="V347" s="4">
        <v>0.2</v>
      </c>
      <c r="W347" s="2">
        <f t="shared" si="192"/>
        <v>0.51516108654453574</v>
      </c>
      <c r="X347" s="2">
        <f>(D347-(U347/1.148))/D347</f>
        <v>0.57766645169384645</v>
      </c>
      <c r="Y347">
        <f t="shared" si="194"/>
        <v>1381.5</v>
      </c>
      <c r="Z347" s="2">
        <f t="shared" si="212"/>
        <v>0.56364497789008217</v>
      </c>
      <c r="AA347" s="2">
        <f>(D347-(Y347/1.148))/D347</f>
        <v>0.61989980652446175</v>
      </c>
      <c r="AB347" s="2">
        <f t="shared" si="195"/>
        <v>-3.7174668351231843E-2</v>
      </c>
      <c r="AC347">
        <v>1554</v>
      </c>
      <c r="AD347" s="2">
        <v>0.188</v>
      </c>
      <c r="AE347" s="2">
        <f t="shared" si="213"/>
        <v>0.509159823120657</v>
      </c>
      <c r="AF347" s="2">
        <f>(D347-(AC347/1.147))/D347</f>
        <v>0.57206610559778293</v>
      </c>
      <c r="AG347">
        <f t="shared" si="175"/>
        <v>1407.924</v>
      </c>
      <c r="AH347" s="2">
        <f t="shared" si="214"/>
        <v>0.55529879974731522</v>
      </c>
      <c r="AI347" s="2">
        <f>(D347-(AG347/1.17))/D347</f>
        <v>0.61991350405753431</v>
      </c>
      <c r="AJ347" s="4">
        <f t="shared" si="199"/>
        <v>-7.8429037383016646E-3</v>
      </c>
      <c r="AK347" s="4">
        <f t="shared" si="200"/>
        <v>-6.0880005603006861E-2</v>
      </c>
      <c r="AL347" s="4">
        <f t="shared" si="201"/>
        <v>1.9127035830619005E-2</v>
      </c>
    </row>
    <row r="348" spans="1:38" ht="19.5" customHeight="1" x14ac:dyDescent="0.2">
      <c r="A348" t="s">
        <v>5</v>
      </c>
      <c r="B348" s="11" t="s">
        <v>87</v>
      </c>
      <c r="D348">
        <v>2964</v>
      </c>
      <c r="E348" s="1">
        <v>38991</v>
      </c>
      <c r="F348">
        <v>1674</v>
      </c>
      <c r="G348" s="2">
        <v>7.5999999999999998E-2</v>
      </c>
      <c r="H348" s="2">
        <f t="shared" si="196"/>
        <v>0.43522267206477733</v>
      </c>
      <c r="I348" s="2">
        <f>(D348-(F348/1.163))/D348</f>
        <v>0.51437890977194956</v>
      </c>
      <c r="J348">
        <f t="shared" si="193"/>
        <v>1610.3879999999999</v>
      </c>
      <c r="K348" s="2">
        <f t="shared" si="197"/>
        <v>0.4566842105263158</v>
      </c>
      <c r="L348" s="2">
        <f>(D348-(J348/1.163))/D348</f>
        <v>0.53283251120061548</v>
      </c>
      <c r="M348">
        <v>1514</v>
      </c>
      <c r="N348" s="2">
        <v>0.13900000000000001</v>
      </c>
      <c r="O348" s="2">
        <f t="shared" si="210"/>
        <v>0.4892037786774629</v>
      </c>
      <c r="P348" s="2">
        <f>(D348-(M348/1.158))/D348</f>
        <v>0.55889790904789538</v>
      </c>
      <c r="Q348">
        <f t="shared" si="219"/>
        <v>1408.777</v>
      </c>
      <c r="R348" s="2">
        <f t="shared" si="211"/>
        <v>0.52470411605937917</v>
      </c>
      <c r="S348" s="2">
        <f>(D348-(Q348/1.158))/D348</f>
        <v>0.58955450436906665</v>
      </c>
      <c r="T348" s="2">
        <f t="shared" si="198"/>
        <v>-6.8019905533063363E-2</v>
      </c>
      <c r="U348">
        <v>1346</v>
      </c>
      <c r="V348" s="4">
        <v>0.129</v>
      </c>
      <c r="W348" s="2">
        <f t="shared" si="192"/>
        <v>0.54588394062078271</v>
      </c>
      <c r="X348" s="2">
        <f>(D348-(U348/1.148))/D348</f>
        <v>0.6044285197045145</v>
      </c>
      <c r="Y348">
        <f t="shared" si="194"/>
        <v>1259.183</v>
      </c>
      <c r="Z348" s="2">
        <f t="shared" si="212"/>
        <v>0.57517442645074224</v>
      </c>
      <c r="AA348" s="2">
        <f>(D348-(Y348/1.148))/D348</f>
        <v>0.62994288018357336</v>
      </c>
      <c r="AB348" s="2">
        <f t="shared" si="195"/>
        <v>-5.0470310391363071E-2</v>
      </c>
      <c r="AC348">
        <v>1283</v>
      </c>
      <c r="AD348" s="2">
        <v>0.192</v>
      </c>
      <c r="AE348" s="2">
        <f t="shared" si="213"/>
        <v>0.56713900134952766</v>
      </c>
      <c r="AF348" s="2">
        <f>(D348-(AC348/1.147))/D348</f>
        <v>0.62261464808154121</v>
      </c>
      <c r="AG348">
        <f t="shared" si="175"/>
        <v>1159.8320000000001</v>
      </c>
      <c r="AH348" s="2">
        <f t="shared" si="214"/>
        <v>0.60869365721997293</v>
      </c>
      <c r="AI348" s="2">
        <f>(D348-(AG348/1.17))/D348</f>
        <v>0.66555013437604527</v>
      </c>
      <c r="AJ348" s="4">
        <f t="shared" si="199"/>
        <v>-0.27978102171650543</v>
      </c>
      <c r="AK348" s="4">
        <f t="shared" si="200"/>
        <v>-0.17671001159161448</v>
      </c>
      <c r="AL348" s="4">
        <f t="shared" si="201"/>
        <v>-7.8901160514396843E-2</v>
      </c>
    </row>
    <row r="349" spans="1:38" ht="14.25" customHeight="1" x14ac:dyDescent="0.2">
      <c r="A349" t="s">
        <v>15</v>
      </c>
      <c r="B349" s="11" t="s">
        <v>15</v>
      </c>
      <c r="D349">
        <v>1746</v>
      </c>
      <c r="E349" s="1">
        <v>39022</v>
      </c>
      <c r="F349">
        <v>1491</v>
      </c>
      <c r="G349" s="2">
        <v>0.19</v>
      </c>
      <c r="H349" s="2">
        <f t="shared" si="196"/>
        <v>0.14604810996563575</v>
      </c>
      <c r="I349" s="2">
        <f>(D349-(F349/1.159))/D349</f>
        <v>0.263199404629539</v>
      </c>
      <c r="J349">
        <f t="shared" si="193"/>
        <v>1349.355</v>
      </c>
      <c r="K349" s="2">
        <f t="shared" si="197"/>
        <v>0.22717353951890035</v>
      </c>
      <c r="L349" s="2">
        <f>(D349-(J349/1.159))/D349</f>
        <v>0.33319546118973276</v>
      </c>
      <c r="M349">
        <v>1378</v>
      </c>
      <c r="N349" s="2">
        <v>0.29199999999999998</v>
      </c>
      <c r="O349" s="2">
        <f t="shared" si="210"/>
        <v>0.21076746849942726</v>
      </c>
      <c r="P349" s="2">
        <f>(D349-(M349/1.153))/D349</f>
        <v>0.31549650346871405</v>
      </c>
      <c r="Q349">
        <f t="shared" si="219"/>
        <v>1176.8119999999999</v>
      </c>
      <c r="R349" s="2">
        <f t="shared" si="211"/>
        <v>0.32599541809851096</v>
      </c>
      <c r="S349" s="2">
        <f>(D349-(Q349/1.153))/D349</f>
        <v>0.4154340139622818</v>
      </c>
      <c r="T349" s="2">
        <f t="shared" si="198"/>
        <v>-9.8821878579610611E-2</v>
      </c>
      <c r="U349">
        <v>1322</v>
      </c>
      <c r="V349" s="4">
        <v>0.222</v>
      </c>
      <c r="W349" s="2">
        <f t="shared" si="192"/>
        <v>0.24284077892325315</v>
      </c>
      <c r="X349" s="2">
        <f>(D349-(U349/1.145))/D349</f>
        <v>0.33872557111201146</v>
      </c>
      <c r="Y349">
        <f t="shared" si="194"/>
        <v>1175.258</v>
      </c>
      <c r="Z349" s="2">
        <f t="shared" si="212"/>
        <v>0.32688545246277201</v>
      </c>
      <c r="AA349" s="2">
        <f>(D349-(Y349/1.145))/D349</f>
        <v>0.41212703271857826</v>
      </c>
      <c r="AB349" s="2">
        <f t="shared" si="195"/>
        <v>-8.9003436426104976E-4</v>
      </c>
      <c r="AC349">
        <v>1395</v>
      </c>
      <c r="AD349" s="2">
        <v>0.16400000000000001</v>
      </c>
      <c r="AE349" s="2">
        <f t="shared" si="213"/>
        <v>0.20103092783505155</v>
      </c>
      <c r="AF349" s="2">
        <f>(D349-(AC349/1.143))/D349</f>
        <v>0.30098943817589818</v>
      </c>
      <c r="AG349">
        <f t="shared" si="175"/>
        <v>1280.6100000000001</v>
      </c>
      <c r="AH349" s="2">
        <f t="shared" si="214"/>
        <v>0.26654639175257727</v>
      </c>
      <c r="AI349" s="2">
        <f>(D349-(AG349/1.144))/D349</f>
        <v>0.35886922355994516</v>
      </c>
      <c r="AJ349" s="4">
        <f t="shared" si="199"/>
        <v>-5.0946563358048778E-2</v>
      </c>
      <c r="AK349" s="4">
        <f t="shared" si="200"/>
        <v>8.8202703575422689E-2</v>
      </c>
      <c r="AL349" s="4">
        <f t="shared" si="201"/>
        <v>8.9641593590513824E-2</v>
      </c>
    </row>
    <row r="350" spans="1:38" ht="12.75" customHeight="1" x14ac:dyDescent="0.2">
      <c r="A350" t="s">
        <v>5</v>
      </c>
      <c r="B350" s="11" t="s">
        <v>5</v>
      </c>
      <c r="D350">
        <v>3725</v>
      </c>
      <c r="E350" s="1">
        <v>38961</v>
      </c>
      <c r="F350">
        <v>1860</v>
      </c>
      <c r="G350" s="2">
        <v>0.24299999999999999</v>
      </c>
      <c r="H350" s="2">
        <f t="shared" si="196"/>
        <v>0.5006711409395973</v>
      </c>
      <c r="I350" s="2">
        <f>(D350-(F350/1.161))/D350</f>
        <v>0.56991485007717257</v>
      </c>
      <c r="J350">
        <f t="shared" si="193"/>
        <v>1634.0100000000002</v>
      </c>
      <c r="K350" s="2">
        <f t="shared" si="197"/>
        <v>0.56133959731543615</v>
      </c>
      <c r="L350" s="2">
        <f>(D350-(J350/1.161))/D350</f>
        <v>0.62217019579279609</v>
      </c>
      <c r="M350">
        <v>1672</v>
      </c>
      <c r="N350" s="2">
        <v>0.23899999999999999</v>
      </c>
      <c r="O350" s="2">
        <f t="shared" si="210"/>
        <v>0.55114093959731547</v>
      </c>
      <c r="P350" s="2">
        <f>((D350-(J350/1.156))/D350)</f>
        <v>0.62053598383688247</v>
      </c>
      <c r="Q350">
        <f>M350*(1-(N350/2))</f>
        <v>1472.1960000000001</v>
      </c>
      <c r="R350" s="2">
        <f t="shared" si="211"/>
        <v>0.60477959731543629</v>
      </c>
      <c r="S350" s="2">
        <f>(D350-(Q350/1.156))/D350</f>
        <v>0.65811383850816285</v>
      </c>
      <c r="T350" s="2">
        <f t="shared" si="198"/>
        <v>-4.3440000000000145E-2</v>
      </c>
      <c r="U350">
        <v>1771</v>
      </c>
      <c r="V350" s="4">
        <v>0.222</v>
      </c>
      <c r="W350" s="2">
        <f t="shared" si="192"/>
        <v>0.52456375838926173</v>
      </c>
      <c r="X350" s="2">
        <f>(D350-(U350/1.153))/D350</f>
        <v>0.5876528693749018</v>
      </c>
      <c r="Y350">
        <f t="shared" si="194"/>
        <v>1574.4190000000001</v>
      </c>
      <c r="Z350" s="2">
        <f t="shared" si="212"/>
        <v>0.57733718120805377</v>
      </c>
      <c r="AA350" s="2">
        <f>(D343-(Y343/1.153))/D343</f>
        <v>0.56625703919963843</v>
      </c>
      <c r="AB350" s="2">
        <f t="shared" si="195"/>
        <v>2.7442416107382517E-2</v>
      </c>
      <c r="AC350">
        <v>1618</v>
      </c>
      <c r="AD350" s="2">
        <v>0.17199999999999999</v>
      </c>
      <c r="AE350" s="2">
        <f t="shared" si="213"/>
        <v>0.56563758389261742</v>
      </c>
      <c r="AF350" s="2">
        <f>(D350-(AC350/1.163))/D350</f>
        <v>0.62651554934876819</v>
      </c>
      <c r="AG350">
        <f t="shared" si="175"/>
        <v>1478.8520000000001</v>
      </c>
      <c r="AH350" s="2">
        <f t="shared" si="214"/>
        <v>0.60299275167785238</v>
      </c>
      <c r="AI350" s="2">
        <f>(D350-(AG350/1.151))/D350</f>
        <v>0.65507623951160066</v>
      </c>
      <c r="AJ350" s="4">
        <f t="shared" si="199"/>
        <v>-9.4955355230384411E-2</v>
      </c>
      <c r="AK350" s="4">
        <f t="shared" si="200"/>
        <v>4.5211371311972533E-3</v>
      </c>
      <c r="AL350" s="4">
        <f t="shared" si="201"/>
        <v>-6.0699851818353197E-2</v>
      </c>
    </row>
    <row r="351" spans="1:38" ht="12.75" customHeight="1" x14ac:dyDescent="0.2">
      <c r="AL351" s="10"/>
    </row>
    <row r="352" spans="1:38" ht="12.75" customHeight="1" x14ac:dyDescent="0.2">
      <c r="AL352" s="10"/>
    </row>
    <row r="353" spans="24:38" ht="12.75" customHeight="1" x14ac:dyDescent="0.2">
      <c r="AL353" s="10"/>
    </row>
    <row r="354" spans="24:38" ht="12.75" customHeight="1" x14ac:dyDescent="0.2">
      <c r="AL354" s="10"/>
    </row>
    <row r="355" spans="24:38" ht="12.75" customHeight="1" x14ac:dyDescent="0.2">
      <c r="AL355" s="10"/>
    </row>
    <row r="356" spans="24:38" ht="12.75" customHeight="1" x14ac:dyDescent="0.2">
      <c r="X356" s="9"/>
      <c r="AL356" s="10"/>
    </row>
    <row r="357" spans="24:38" ht="12.75" customHeight="1" x14ac:dyDescent="0.2">
      <c r="X357" s="9"/>
    </row>
    <row r="358" spans="24:38" ht="12.75" customHeight="1" x14ac:dyDescent="0.2">
      <c r="X358" s="9"/>
    </row>
    <row r="359" spans="24:38" ht="12.75" customHeight="1" x14ac:dyDescent="0.2">
      <c r="X359" s="9"/>
    </row>
    <row r="360" spans="24:38" ht="12.75" customHeight="1" x14ac:dyDescent="0.2">
      <c r="X360" s="9"/>
    </row>
    <row r="361" spans="24:38" ht="12.75" customHeight="1" x14ac:dyDescent="0.2">
      <c r="X361" s="9"/>
    </row>
    <row r="362" spans="24:38" ht="12.75" customHeight="1" x14ac:dyDescent="0.2">
      <c r="X362" s="9"/>
    </row>
    <row r="363" spans="24:38" ht="12.75" customHeight="1" x14ac:dyDescent="0.2">
      <c r="X363" s="9"/>
    </row>
    <row r="364" spans="24:38" ht="12.75" customHeight="1" x14ac:dyDescent="0.2">
      <c r="X364" s="9"/>
    </row>
    <row r="365" spans="24:38" ht="12.75" customHeight="1" x14ac:dyDescent="0.2">
      <c r="X365" s="9"/>
    </row>
    <row r="366" spans="24:38" x14ac:dyDescent="0.2">
      <c r="X366" s="9"/>
    </row>
    <row r="368" spans="24:38" x14ac:dyDescent="0.2">
      <c r="Z368"/>
    </row>
  </sheetData>
  <autoFilter ref="A1:AL365"/>
  <sortState ref="A3:L377">
    <sortCondition ref="A1"/>
  </sortState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Todo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2012-01-11T22:22:29Z</dcterms:created>
  <dcterms:modified xsi:type="dcterms:W3CDTF">2016-11-06T23:31:29Z</dcterms:modified>
</cp:coreProperties>
</file>