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035" windowHeight="13035"/>
  </bookViews>
  <sheets>
    <sheet name="Todo" sheetId="2" r:id="rId1"/>
  </sheets>
  <definedNames>
    <definedName name="_xlnm._FilterDatabase" localSheetId="0" hidden="1">Todo!$A$1:$AA$321</definedName>
  </definedNames>
  <calcPr calcId="125725" iterateDelta="1E-4"/>
</workbook>
</file>

<file path=xl/calcChain.xml><?xml version="1.0" encoding="utf-8"?>
<calcChain xmlns="http://schemas.openxmlformats.org/spreadsheetml/2006/main">
  <c r="X165" i="2"/>
  <c r="X166"/>
  <c r="X167"/>
  <c r="X168"/>
  <c r="X169"/>
  <c r="Y49" l="1"/>
  <c r="V167"/>
  <c r="X309"/>
  <c r="Y309" s="1"/>
  <c r="W309"/>
  <c r="V309"/>
  <c r="P309"/>
  <c r="R309" s="1"/>
  <c r="N309"/>
  <c r="I309"/>
  <c r="O309" s="1"/>
  <c r="H309"/>
  <c r="G309"/>
  <c r="X3"/>
  <c r="Y3" s="1"/>
  <c r="X4"/>
  <c r="Y4" s="1"/>
  <c r="X5"/>
  <c r="Y5" s="1"/>
  <c r="X6"/>
  <c r="Y6" s="1"/>
  <c r="X7"/>
  <c r="Y7" s="1"/>
  <c r="X8"/>
  <c r="Y8" s="1"/>
  <c r="X9"/>
  <c r="Y9" s="1"/>
  <c r="X10"/>
  <c r="Y10" s="1"/>
  <c r="X11"/>
  <c r="Y11" s="1"/>
  <c r="X12"/>
  <c r="Y12" s="1"/>
  <c r="X13"/>
  <c r="Y13" s="1"/>
  <c r="X14"/>
  <c r="Y14" s="1"/>
  <c r="X15"/>
  <c r="Y15" s="1"/>
  <c r="X16"/>
  <c r="Y16" s="1"/>
  <c r="X17"/>
  <c r="Y17" s="1"/>
  <c r="X18"/>
  <c r="Y18" s="1"/>
  <c r="X19"/>
  <c r="Y19" s="1"/>
  <c r="X20"/>
  <c r="Y20" s="1"/>
  <c r="X21"/>
  <c r="Y21" s="1"/>
  <c r="X22"/>
  <c r="Y22" s="1"/>
  <c r="X23"/>
  <c r="Y23" s="1"/>
  <c r="X24"/>
  <c r="Y24" s="1"/>
  <c r="X25"/>
  <c r="Y25" s="1"/>
  <c r="X26"/>
  <c r="Y26" s="1"/>
  <c r="X27"/>
  <c r="Y27" s="1"/>
  <c r="X28"/>
  <c r="Y28" s="1"/>
  <c r="X29"/>
  <c r="X30"/>
  <c r="Y30" s="1"/>
  <c r="X31"/>
  <c r="X32"/>
  <c r="Y32" s="1"/>
  <c r="X33"/>
  <c r="Y33" s="1"/>
  <c r="X34"/>
  <c r="Y34" s="1"/>
  <c r="X35"/>
  <c r="Y35" s="1"/>
  <c r="X36"/>
  <c r="Y36" s="1"/>
  <c r="X37"/>
  <c r="Y37" s="1"/>
  <c r="X38"/>
  <c r="Y38" s="1"/>
  <c r="X39"/>
  <c r="Y39" s="1"/>
  <c r="X40"/>
  <c r="Y40" s="1"/>
  <c r="X41"/>
  <c r="Y41" s="1"/>
  <c r="X42"/>
  <c r="Y42" s="1"/>
  <c r="X43"/>
  <c r="Y43" s="1"/>
  <c r="X44"/>
  <c r="Y44" s="1"/>
  <c r="X45"/>
  <c r="Y45" s="1"/>
  <c r="X46"/>
  <c r="Y46" s="1"/>
  <c r="X47"/>
  <c r="Y47" s="1"/>
  <c r="X48"/>
  <c r="Y48" s="1"/>
  <c r="X50"/>
  <c r="Y50" s="1"/>
  <c r="X51"/>
  <c r="Y51" s="1"/>
  <c r="X52"/>
  <c r="Y52" s="1"/>
  <c r="X53"/>
  <c r="Y53" s="1"/>
  <c r="X54"/>
  <c r="Y54" s="1"/>
  <c r="X55"/>
  <c r="Y55" s="1"/>
  <c r="X56"/>
  <c r="Y56" s="1"/>
  <c r="X57"/>
  <c r="Y57" s="1"/>
  <c r="X58"/>
  <c r="Y58" s="1"/>
  <c r="X59"/>
  <c r="Y59" s="1"/>
  <c r="X60"/>
  <c r="Y60" s="1"/>
  <c r="X61"/>
  <c r="Y61" s="1"/>
  <c r="X62"/>
  <c r="Y62" s="1"/>
  <c r="X63"/>
  <c r="Y63" s="1"/>
  <c r="X64"/>
  <c r="Y64" s="1"/>
  <c r="X65"/>
  <c r="Y65" s="1"/>
  <c r="X66"/>
  <c r="Y66" s="1"/>
  <c r="X67"/>
  <c r="Y67" s="1"/>
  <c r="X68"/>
  <c r="Y68" s="1"/>
  <c r="X69"/>
  <c r="Y69" s="1"/>
  <c r="X70"/>
  <c r="Y70" s="1"/>
  <c r="X71"/>
  <c r="Y71" s="1"/>
  <c r="X72"/>
  <c r="Y72" s="1"/>
  <c r="X73"/>
  <c r="Y73" s="1"/>
  <c r="X74"/>
  <c r="Y74" s="1"/>
  <c r="X75"/>
  <c r="Y75" s="1"/>
  <c r="X76"/>
  <c r="Y76" s="1"/>
  <c r="X77"/>
  <c r="Y77" s="1"/>
  <c r="X78"/>
  <c r="Y78" s="1"/>
  <c r="X79"/>
  <c r="Y79" s="1"/>
  <c r="X80"/>
  <c r="Y80" s="1"/>
  <c r="X81"/>
  <c r="Y81" s="1"/>
  <c r="X82"/>
  <c r="Y82" s="1"/>
  <c r="X83"/>
  <c r="Y83" s="1"/>
  <c r="X84"/>
  <c r="Y84" s="1"/>
  <c r="X85"/>
  <c r="Y85" s="1"/>
  <c r="X86"/>
  <c r="Y86" s="1"/>
  <c r="X87"/>
  <c r="Y87" s="1"/>
  <c r="X88"/>
  <c r="Y88" s="1"/>
  <c r="X89"/>
  <c r="Y89" s="1"/>
  <c r="X90"/>
  <c r="Y90" s="1"/>
  <c r="X91"/>
  <c r="Y91" s="1"/>
  <c r="X92"/>
  <c r="Y92" s="1"/>
  <c r="X93"/>
  <c r="Y93" s="1"/>
  <c r="X94"/>
  <c r="Y94" s="1"/>
  <c r="X95"/>
  <c r="Y95" s="1"/>
  <c r="X96"/>
  <c r="Y96" s="1"/>
  <c r="Y97"/>
  <c r="X98"/>
  <c r="Y98" s="1"/>
  <c r="X99"/>
  <c r="Y99" s="1"/>
  <c r="X100"/>
  <c r="Y100" s="1"/>
  <c r="X101"/>
  <c r="Y101" s="1"/>
  <c r="X102"/>
  <c r="Y102" s="1"/>
  <c r="X103"/>
  <c r="Y103" s="1"/>
  <c r="X104"/>
  <c r="Y104" s="1"/>
  <c r="X105"/>
  <c r="Y105" s="1"/>
  <c r="X106"/>
  <c r="Y106" s="1"/>
  <c r="X107"/>
  <c r="Y107" s="1"/>
  <c r="X108"/>
  <c r="Y108" s="1"/>
  <c r="X110"/>
  <c r="Y110" s="1"/>
  <c r="X111"/>
  <c r="Y111" s="1"/>
  <c r="X112"/>
  <c r="Y112" s="1"/>
  <c r="X113"/>
  <c r="Y113" s="1"/>
  <c r="X114"/>
  <c r="AA114" s="1"/>
  <c r="X115"/>
  <c r="Y115" s="1"/>
  <c r="X116"/>
  <c r="Y116" s="1"/>
  <c r="X117"/>
  <c r="Y117" s="1"/>
  <c r="X118"/>
  <c r="Y118" s="1"/>
  <c r="X119"/>
  <c r="Y119" s="1"/>
  <c r="X120"/>
  <c r="Y120" s="1"/>
  <c r="X121"/>
  <c r="Y121" s="1"/>
  <c r="X122"/>
  <c r="Y122" s="1"/>
  <c r="X123"/>
  <c r="Y123" s="1"/>
  <c r="X124"/>
  <c r="Y124" s="1"/>
  <c r="X125"/>
  <c r="Y125" s="1"/>
  <c r="X126"/>
  <c r="Y126" s="1"/>
  <c r="X127"/>
  <c r="Y127" s="1"/>
  <c r="X128"/>
  <c r="Y128" s="1"/>
  <c r="X129"/>
  <c r="Y129" s="1"/>
  <c r="X130"/>
  <c r="Y130" s="1"/>
  <c r="X131"/>
  <c r="Y131" s="1"/>
  <c r="X132"/>
  <c r="Y132" s="1"/>
  <c r="X133"/>
  <c r="Y133" s="1"/>
  <c r="X134"/>
  <c r="Y134" s="1"/>
  <c r="X135"/>
  <c r="Y135" s="1"/>
  <c r="X136"/>
  <c r="Y136" s="1"/>
  <c r="X137"/>
  <c r="Y137" s="1"/>
  <c r="X138"/>
  <c r="Y138" s="1"/>
  <c r="X139"/>
  <c r="Y139" s="1"/>
  <c r="X140"/>
  <c r="Y140" s="1"/>
  <c r="X141"/>
  <c r="Y141" s="1"/>
  <c r="X142"/>
  <c r="Y142" s="1"/>
  <c r="X143"/>
  <c r="Y143" s="1"/>
  <c r="X144"/>
  <c r="Y144" s="1"/>
  <c r="X145"/>
  <c r="Y145" s="1"/>
  <c r="X146"/>
  <c r="Y146" s="1"/>
  <c r="X147"/>
  <c r="Y147" s="1"/>
  <c r="X148"/>
  <c r="Y148" s="1"/>
  <c r="X149"/>
  <c r="Y149" s="1"/>
  <c r="Y150"/>
  <c r="X151"/>
  <c r="Y151" s="1"/>
  <c r="X152"/>
  <c r="Y152" s="1"/>
  <c r="X153"/>
  <c r="Y153" s="1"/>
  <c r="X154"/>
  <c r="Y154" s="1"/>
  <c r="X155"/>
  <c r="Y155" s="1"/>
  <c r="X156"/>
  <c r="Y156" s="1"/>
  <c r="X157"/>
  <c r="Y157" s="1"/>
  <c r="X158"/>
  <c r="Y158" s="1"/>
  <c r="X159"/>
  <c r="Y159" s="1"/>
  <c r="X160"/>
  <c r="Y160" s="1"/>
  <c r="X161"/>
  <c r="Y161" s="1"/>
  <c r="X162"/>
  <c r="Y162" s="1"/>
  <c r="X163"/>
  <c r="Y163" s="1"/>
  <c r="X164"/>
  <c r="Y164" s="1"/>
  <c r="Y165"/>
  <c r="Y166"/>
  <c r="AA167"/>
  <c r="Y168"/>
  <c r="Y169"/>
  <c r="X170"/>
  <c r="Y170" s="1"/>
  <c r="X171"/>
  <c r="Y171" s="1"/>
  <c r="X172"/>
  <c r="Y172" s="1"/>
  <c r="X173"/>
  <c r="Y173" s="1"/>
  <c r="X174"/>
  <c r="Y174" s="1"/>
  <c r="X175"/>
  <c r="Y175" s="1"/>
  <c r="X176"/>
  <c r="Y176" s="1"/>
  <c r="X177"/>
  <c r="Y177" s="1"/>
  <c r="X178"/>
  <c r="Y178" s="1"/>
  <c r="X179"/>
  <c r="Y179" s="1"/>
  <c r="X180"/>
  <c r="Y180" s="1"/>
  <c r="X181"/>
  <c r="Y181" s="1"/>
  <c r="X182"/>
  <c r="Y182" s="1"/>
  <c r="X183"/>
  <c r="Y183" s="1"/>
  <c r="X184"/>
  <c r="Y184" s="1"/>
  <c r="X185"/>
  <c r="Y185" s="1"/>
  <c r="X186"/>
  <c r="Y186" s="1"/>
  <c r="X187"/>
  <c r="Y187" s="1"/>
  <c r="X188"/>
  <c r="Y188" s="1"/>
  <c r="X189"/>
  <c r="Y189" s="1"/>
  <c r="X190"/>
  <c r="Y190" s="1"/>
  <c r="X191"/>
  <c r="Y191" s="1"/>
  <c r="X192"/>
  <c r="Y192" s="1"/>
  <c r="X193"/>
  <c r="Y193" s="1"/>
  <c r="X194"/>
  <c r="Y194" s="1"/>
  <c r="X195"/>
  <c r="Y195" s="1"/>
  <c r="X196"/>
  <c r="Y196" s="1"/>
  <c r="X197"/>
  <c r="Y197" s="1"/>
  <c r="X198"/>
  <c r="Y198" s="1"/>
  <c r="X199"/>
  <c r="Y199" s="1"/>
  <c r="X200"/>
  <c r="Y200" s="1"/>
  <c r="X201"/>
  <c r="Y201" s="1"/>
  <c r="X202"/>
  <c r="Y202" s="1"/>
  <c r="X203"/>
  <c r="Y203" s="1"/>
  <c r="X204"/>
  <c r="Y204" s="1"/>
  <c r="X205"/>
  <c r="Y205" s="1"/>
  <c r="X206"/>
  <c r="Y206" s="1"/>
  <c r="X207"/>
  <c r="Y207" s="1"/>
  <c r="X208"/>
  <c r="Y208" s="1"/>
  <c r="X209"/>
  <c r="Y209" s="1"/>
  <c r="X210"/>
  <c r="Y210" s="1"/>
  <c r="X211"/>
  <c r="Y211" s="1"/>
  <c r="X212"/>
  <c r="Y212" s="1"/>
  <c r="X213"/>
  <c r="Y213" s="1"/>
  <c r="X214"/>
  <c r="Y214" s="1"/>
  <c r="X215"/>
  <c r="Y215" s="1"/>
  <c r="X216"/>
  <c r="Y216" s="1"/>
  <c r="X217"/>
  <c r="Y217" s="1"/>
  <c r="X218"/>
  <c r="Y218" s="1"/>
  <c r="X219"/>
  <c r="Y219" s="1"/>
  <c r="X220"/>
  <c r="Y220" s="1"/>
  <c r="X222"/>
  <c r="Y222" s="1"/>
  <c r="X223"/>
  <c r="Y223" s="1"/>
  <c r="X224"/>
  <c r="Y224" s="1"/>
  <c r="X225"/>
  <c r="Y225" s="1"/>
  <c r="X226"/>
  <c r="Y226" s="1"/>
  <c r="X227"/>
  <c r="Y227" s="1"/>
  <c r="AA227" s="1"/>
  <c r="X228"/>
  <c r="Y228" s="1"/>
  <c r="X229"/>
  <c r="Y229" s="1"/>
  <c r="X230"/>
  <c r="Y230" s="1"/>
  <c r="X231"/>
  <c r="Y231" s="1"/>
  <c r="X232"/>
  <c r="Y232" s="1"/>
  <c r="X233"/>
  <c r="Y233" s="1"/>
  <c r="X234"/>
  <c r="Y234" s="1"/>
  <c r="X235"/>
  <c r="Y235" s="1"/>
  <c r="X236"/>
  <c r="Y236" s="1"/>
  <c r="X237"/>
  <c r="Y237" s="1"/>
  <c r="X238"/>
  <c r="Y238" s="1"/>
  <c r="X239"/>
  <c r="Y239" s="1"/>
  <c r="X240"/>
  <c r="Y240" s="1"/>
  <c r="X241"/>
  <c r="Y241" s="1"/>
  <c r="X242"/>
  <c r="Y242" s="1"/>
  <c r="X243"/>
  <c r="Y243" s="1"/>
  <c r="X244"/>
  <c r="AA244" s="1"/>
  <c r="X245"/>
  <c r="Y245" s="1"/>
  <c r="X246"/>
  <c r="Y246" s="1"/>
  <c r="X247"/>
  <c r="Y247" s="1"/>
  <c r="X248"/>
  <c r="Y248" s="1"/>
  <c r="X249"/>
  <c r="Y249" s="1"/>
  <c r="X250"/>
  <c r="Y250" s="1"/>
  <c r="X251"/>
  <c r="Y251" s="1"/>
  <c r="X252"/>
  <c r="Y252" s="1"/>
  <c r="X253"/>
  <c r="Y253" s="1"/>
  <c r="X254"/>
  <c r="Y254" s="1"/>
  <c r="X255"/>
  <c r="AA255" s="1"/>
  <c r="X256"/>
  <c r="AA256" s="1"/>
  <c r="X257"/>
  <c r="Y257" s="1"/>
  <c r="X258"/>
  <c r="Y258" s="1"/>
  <c r="X259"/>
  <c r="Y259" s="1"/>
  <c r="X260"/>
  <c r="Y260" s="1"/>
  <c r="X261"/>
  <c r="Y261" s="1"/>
  <c r="X262"/>
  <c r="Y262" s="1"/>
  <c r="X263"/>
  <c r="Y263" s="1"/>
  <c r="X264"/>
  <c r="Y264" s="1"/>
  <c r="X265"/>
  <c r="Y265" s="1"/>
  <c r="X266"/>
  <c r="Y266" s="1"/>
  <c r="X267"/>
  <c r="Y267" s="1"/>
  <c r="X268"/>
  <c r="Y268" s="1"/>
  <c r="X269"/>
  <c r="Y269" s="1"/>
  <c r="X270"/>
  <c r="AA270" s="1"/>
  <c r="X271"/>
  <c r="Y271" s="1"/>
  <c r="X272"/>
  <c r="Y272" s="1"/>
  <c r="X273"/>
  <c r="Y273" s="1"/>
  <c r="X274"/>
  <c r="Y274" s="1"/>
  <c r="X275"/>
  <c r="Y275" s="1"/>
  <c r="X276"/>
  <c r="Y276" s="1"/>
  <c r="X277"/>
  <c r="Y277" s="1"/>
  <c r="X278"/>
  <c r="Y278" s="1"/>
  <c r="X279"/>
  <c r="Y279" s="1"/>
  <c r="X280"/>
  <c r="Y280" s="1"/>
  <c r="X281"/>
  <c r="Y281" s="1"/>
  <c r="X282"/>
  <c r="Y282" s="1"/>
  <c r="X283"/>
  <c r="Y283" s="1"/>
  <c r="X284"/>
  <c r="Y284" s="1"/>
  <c r="X285"/>
  <c r="Y285" s="1"/>
  <c r="X286"/>
  <c r="Y286" s="1"/>
  <c r="X287"/>
  <c r="Y287" s="1"/>
  <c r="X288"/>
  <c r="Y288" s="1"/>
  <c r="X289"/>
  <c r="Y289" s="1"/>
  <c r="X290"/>
  <c r="Y290" s="1"/>
  <c r="X291"/>
  <c r="Y291" s="1"/>
  <c r="X292"/>
  <c r="Y292" s="1"/>
  <c r="X293"/>
  <c r="Y293" s="1"/>
  <c r="X294"/>
  <c r="Y294" s="1"/>
  <c r="X295"/>
  <c r="Y295" s="1"/>
  <c r="X296"/>
  <c r="Y296" s="1"/>
  <c r="X297"/>
  <c r="Y297" s="1"/>
  <c r="X298"/>
  <c r="Y298" s="1"/>
  <c r="X299"/>
  <c r="Y299" s="1"/>
  <c r="X300"/>
  <c r="Y300" s="1"/>
  <c r="X301"/>
  <c r="Y301" s="1"/>
  <c r="X302"/>
  <c r="Y302" s="1"/>
  <c r="X303"/>
  <c r="Y303" s="1"/>
  <c r="X304"/>
  <c r="Y304" s="1"/>
  <c r="X305"/>
  <c r="Y305" s="1"/>
  <c r="X306"/>
  <c r="Y306" s="1"/>
  <c r="X307"/>
  <c r="Y307" s="1"/>
  <c r="X308"/>
  <c r="Y308" s="1"/>
  <c r="X310"/>
  <c r="X311"/>
  <c r="Y311" s="1"/>
  <c r="X312"/>
  <c r="Y312" s="1"/>
  <c r="X313"/>
  <c r="Y313" s="1"/>
  <c r="X314"/>
  <c r="X315"/>
  <c r="Y315" s="1"/>
  <c r="X316"/>
  <c r="Y316" s="1"/>
  <c r="X317"/>
  <c r="Y317" s="1"/>
  <c r="X318"/>
  <c r="X319"/>
  <c r="X320"/>
  <c r="X321"/>
  <c r="Y321" s="1"/>
  <c r="X2"/>
  <c r="Y2" s="1"/>
  <c r="W232"/>
  <c r="W231"/>
  <c r="W146"/>
  <c r="W145"/>
  <c r="W84"/>
  <c r="W83"/>
  <c r="W82"/>
  <c r="W320"/>
  <c r="W316"/>
  <c r="W319"/>
  <c r="W318"/>
  <c r="W314"/>
  <c r="W313"/>
  <c r="W312"/>
  <c r="W311"/>
  <c r="W310"/>
  <c r="W307"/>
  <c r="W306"/>
  <c r="W304"/>
  <c r="W303"/>
  <c r="W302"/>
  <c r="W301"/>
  <c r="W300"/>
  <c r="W299"/>
  <c r="W298"/>
  <c r="W297"/>
  <c r="W296"/>
  <c r="W293"/>
  <c r="W292"/>
  <c r="W291"/>
  <c r="W290"/>
  <c r="W288"/>
  <c r="W286"/>
  <c r="W285"/>
  <c r="W284"/>
  <c r="W282"/>
  <c r="W281"/>
  <c r="W280"/>
  <c r="W279"/>
  <c r="W277"/>
  <c r="W276"/>
  <c r="W275"/>
  <c r="W274"/>
  <c r="W273"/>
  <c r="W272"/>
  <c r="W268"/>
  <c r="W267"/>
  <c r="W265"/>
  <c r="W264"/>
  <c r="W262"/>
  <c r="W261"/>
  <c r="W260"/>
  <c r="W259"/>
  <c r="W243"/>
  <c r="W241"/>
  <c r="W239"/>
  <c r="W238"/>
  <c r="W237"/>
  <c r="W234"/>
  <c r="W233"/>
  <c r="W228"/>
  <c r="W227"/>
  <c r="W226"/>
  <c r="W225"/>
  <c r="W224"/>
  <c r="W219"/>
  <c r="W214"/>
  <c r="W208"/>
  <c r="W207"/>
  <c r="W202"/>
  <c r="W201"/>
  <c r="W200"/>
  <c r="W199"/>
  <c r="W196"/>
  <c r="W195"/>
  <c r="W194"/>
  <c r="W193"/>
  <c r="W187"/>
  <c r="W185"/>
  <c r="W183"/>
  <c r="W179"/>
  <c r="W178"/>
  <c r="W177"/>
  <c r="W176"/>
  <c r="W174"/>
  <c r="W173"/>
  <c r="W166"/>
  <c r="W165"/>
  <c r="W162"/>
  <c r="W159"/>
  <c r="W158"/>
  <c r="W157"/>
  <c r="W154"/>
  <c r="W152"/>
  <c r="W151"/>
  <c r="W150"/>
  <c r="W149"/>
  <c r="W143"/>
  <c r="W142"/>
  <c r="W141"/>
  <c r="W139"/>
  <c r="W138"/>
  <c r="W137"/>
  <c r="W131"/>
  <c r="W130"/>
  <c r="W129"/>
  <c r="W128"/>
  <c r="W124"/>
  <c r="W121"/>
  <c r="W118"/>
  <c r="W110"/>
  <c r="W108"/>
  <c r="W102"/>
  <c r="W101"/>
  <c r="W100"/>
  <c r="W99"/>
  <c r="W98"/>
  <c r="W97"/>
  <c r="W96"/>
  <c r="W95"/>
  <c r="W92"/>
  <c r="W91"/>
  <c r="W90"/>
  <c r="W89"/>
  <c r="W88"/>
  <c r="W87"/>
  <c r="W86"/>
  <c r="W80"/>
  <c r="W79"/>
  <c r="W75"/>
  <c r="W73"/>
  <c r="W72"/>
  <c r="W70"/>
  <c r="W69"/>
  <c r="W67"/>
  <c r="W62"/>
  <c r="W57"/>
  <c r="W56"/>
  <c r="W55"/>
  <c r="W53"/>
  <c r="W51"/>
  <c r="W49"/>
  <c r="W47"/>
  <c r="W42"/>
  <c r="W41"/>
  <c r="W40"/>
  <c r="W39"/>
  <c r="W38"/>
  <c r="W33"/>
  <c r="W32"/>
  <c r="W30"/>
  <c r="W28"/>
  <c r="W321"/>
  <c r="W317"/>
  <c r="W315"/>
  <c r="W308"/>
  <c r="W305"/>
  <c r="W295"/>
  <c r="W294"/>
  <c r="W289"/>
  <c r="W287"/>
  <c r="W278"/>
  <c r="W271"/>
  <c r="W266"/>
  <c r="W263"/>
  <c r="W258"/>
  <c r="W257"/>
  <c r="W254"/>
  <c r="W253"/>
  <c r="W252"/>
  <c r="W251"/>
  <c r="W250"/>
  <c r="W249"/>
  <c r="W248"/>
  <c r="W247"/>
  <c r="W246"/>
  <c r="W245"/>
  <c r="W242"/>
  <c r="W240"/>
  <c r="W236"/>
  <c r="W235"/>
  <c r="W230"/>
  <c r="W229"/>
  <c r="W223"/>
  <c r="W222"/>
  <c r="W220"/>
  <c r="W218"/>
  <c r="W217"/>
  <c r="W216"/>
  <c r="W215"/>
  <c r="W213"/>
  <c r="W212"/>
  <c r="W211"/>
  <c r="W210"/>
  <c r="W209"/>
  <c r="W206"/>
  <c r="W205"/>
  <c r="W204"/>
  <c r="W203"/>
  <c r="W198"/>
  <c r="W197"/>
  <c r="W192"/>
  <c r="W191"/>
  <c r="W190"/>
  <c r="W189"/>
  <c r="W188"/>
  <c r="W186"/>
  <c r="W184"/>
  <c r="W182"/>
  <c r="W181"/>
  <c r="W180"/>
  <c r="W175"/>
  <c r="W172"/>
  <c r="W171"/>
  <c r="W170"/>
  <c r="W168"/>
  <c r="W164"/>
  <c r="W163"/>
  <c r="W161"/>
  <c r="W160"/>
  <c r="W156"/>
  <c r="W155"/>
  <c r="W153"/>
  <c r="W148"/>
  <c r="W147"/>
  <c r="W144"/>
  <c r="W140"/>
  <c r="W136"/>
  <c r="W135"/>
  <c r="W134"/>
  <c r="W133"/>
  <c r="W132"/>
  <c r="W127"/>
  <c r="W126"/>
  <c r="W125"/>
  <c r="W123"/>
  <c r="W122"/>
  <c r="W120"/>
  <c r="W119"/>
  <c r="W117"/>
  <c r="W116"/>
  <c r="W113"/>
  <c r="W112"/>
  <c r="W111"/>
  <c r="W107"/>
  <c r="W106"/>
  <c r="W105"/>
  <c r="W104"/>
  <c r="W103"/>
  <c r="W94"/>
  <c r="W93"/>
  <c r="W85"/>
  <c r="W81"/>
  <c r="W78"/>
  <c r="W77"/>
  <c r="W76"/>
  <c r="W74"/>
  <c r="W71"/>
  <c r="W68"/>
  <c r="W66"/>
  <c r="W65"/>
  <c r="W64"/>
  <c r="W63"/>
  <c r="W61"/>
  <c r="W60"/>
  <c r="W59"/>
  <c r="W58"/>
  <c r="W54"/>
  <c r="W52"/>
  <c r="W50"/>
  <c r="W48"/>
  <c r="W46"/>
  <c r="W45"/>
  <c r="W44"/>
  <c r="W43"/>
  <c r="W37"/>
  <c r="W36"/>
  <c r="W35"/>
  <c r="W34"/>
  <c r="W27"/>
  <c r="W169"/>
  <c r="W115"/>
  <c r="W2"/>
  <c r="W283"/>
  <c r="W269"/>
  <c r="W25"/>
  <c r="W26"/>
  <c r="W22"/>
  <c r="W23"/>
  <c r="W21"/>
  <c r="W24"/>
  <c r="W20"/>
  <c r="W18"/>
  <c r="W19"/>
  <c r="W17"/>
  <c r="W16"/>
  <c r="W15"/>
  <c r="W10"/>
  <c r="W11"/>
  <c r="W12"/>
  <c r="W13"/>
  <c r="W14"/>
  <c r="W9"/>
  <c r="W7"/>
  <c r="W8"/>
  <c r="W6"/>
  <c r="W4"/>
  <c r="W5"/>
  <c r="W3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30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10"/>
  <c r="V111"/>
  <c r="V112"/>
  <c r="V113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10"/>
  <c r="V311"/>
  <c r="V312"/>
  <c r="V313"/>
  <c r="V314"/>
  <c r="V315"/>
  <c r="V316"/>
  <c r="V317"/>
  <c r="V318"/>
  <c r="V319"/>
  <c r="V320"/>
  <c r="V321"/>
  <c r="V2"/>
  <c r="G169"/>
  <c r="N169"/>
  <c r="O283"/>
  <c r="K115"/>
  <c r="H115"/>
  <c r="G2"/>
  <c r="H2"/>
  <c r="I2"/>
  <c r="J2"/>
  <c r="K2"/>
  <c r="N2"/>
  <c r="O2"/>
  <c r="P2"/>
  <c r="Q2" s="1"/>
  <c r="S2" s="1"/>
  <c r="G115"/>
  <c r="N115"/>
  <c r="J115"/>
  <c r="R115" s="1"/>
  <c r="P115"/>
  <c r="Q115"/>
  <c r="S115"/>
  <c r="N222"/>
  <c r="N258"/>
  <c r="P222"/>
  <c r="P258"/>
  <c r="Q222"/>
  <c r="R222"/>
  <c r="R258"/>
  <c r="Q258"/>
  <c r="G33"/>
  <c r="O232"/>
  <c r="O231"/>
  <c r="O146"/>
  <c r="O145"/>
  <c r="O84"/>
  <c r="O83"/>
  <c r="O82"/>
  <c r="H82"/>
  <c r="O319"/>
  <c r="O318"/>
  <c r="O314"/>
  <c r="O313"/>
  <c r="O312"/>
  <c r="O311"/>
  <c r="O310"/>
  <c r="O307"/>
  <c r="O306"/>
  <c r="O304"/>
  <c r="O303"/>
  <c r="O302"/>
  <c r="O301"/>
  <c r="O300"/>
  <c r="O299"/>
  <c r="O298"/>
  <c r="O297"/>
  <c r="O296"/>
  <c r="O293"/>
  <c r="O292"/>
  <c r="O291"/>
  <c r="O290"/>
  <c r="O288"/>
  <c r="O286"/>
  <c r="O285"/>
  <c r="O284"/>
  <c r="O282"/>
  <c r="O281"/>
  <c r="O280"/>
  <c r="O279"/>
  <c r="O277"/>
  <c r="O276"/>
  <c r="O275"/>
  <c r="O274"/>
  <c r="O273"/>
  <c r="O272"/>
  <c r="O268"/>
  <c r="O267"/>
  <c r="O265"/>
  <c r="O264"/>
  <c r="O262"/>
  <c r="O261"/>
  <c r="O260"/>
  <c r="O259"/>
  <c r="O243"/>
  <c r="O241"/>
  <c r="O239"/>
  <c r="O238"/>
  <c r="O237"/>
  <c r="O234"/>
  <c r="O233"/>
  <c r="O228"/>
  <c r="O226"/>
  <c r="O225"/>
  <c r="O224"/>
  <c r="O219"/>
  <c r="O214"/>
  <c r="O208"/>
  <c r="O207"/>
  <c r="O202"/>
  <c r="O201"/>
  <c r="O200"/>
  <c r="O199"/>
  <c r="O196"/>
  <c r="O195"/>
  <c r="O194"/>
  <c r="O193"/>
  <c r="O187"/>
  <c r="O185"/>
  <c r="O183"/>
  <c r="O179"/>
  <c r="O178"/>
  <c r="O177"/>
  <c r="O176"/>
  <c r="O174"/>
  <c r="O173"/>
  <c r="O166"/>
  <c r="O165"/>
  <c r="O162"/>
  <c r="O159"/>
  <c r="O158"/>
  <c r="O157"/>
  <c r="O154"/>
  <c r="O152"/>
  <c r="O151"/>
  <c r="O150"/>
  <c r="O149"/>
  <c r="O143"/>
  <c r="O142"/>
  <c r="O141"/>
  <c r="O139"/>
  <c r="O138"/>
  <c r="O137"/>
  <c r="O131"/>
  <c r="O130"/>
  <c r="O129"/>
  <c r="O128"/>
  <c r="O124"/>
  <c r="O121"/>
  <c r="O118"/>
  <c r="O110"/>
  <c r="O108"/>
  <c r="O102"/>
  <c r="O101"/>
  <c r="O100"/>
  <c r="O99"/>
  <c r="O98"/>
  <c r="O97"/>
  <c r="O96"/>
  <c r="O95"/>
  <c r="O92"/>
  <c r="O91"/>
  <c r="O90"/>
  <c r="O89"/>
  <c r="O88"/>
  <c r="O87"/>
  <c r="O86"/>
  <c r="O80"/>
  <c r="O79"/>
  <c r="O75"/>
  <c r="O73"/>
  <c r="O72"/>
  <c r="O70"/>
  <c r="O69"/>
  <c r="O67"/>
  <c r="O62"/>
  <c r="O57"/>
  <c r="O56"/>
  <c r="O55"/>
  <c r="O53"/>
  <c r="O51"/>
  <c r="O49"/>
  <c r="O47"/>
  <c r="O42"/>
  <c r="O41"/>
  <c r="O40"/>
  <c r="O39"/>
  <c r="O38"/>
  <c r="O32"/>
  <c r="O30"/>
  <c r="O28"/>
  <c r="O26"/>
  <c r="O25"/>
  <c r="O24"/>
  <c r="O20"/>
  <c r="O16"/>
  <c r="O14"/>
  <c r="O13"/>
  <c r="O12"/>
  <c r="O11"/>
  <c r="O10"/>
  <c r="O9"/>
  <c r="O5"/>
  <c r="O4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30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10"/>
  <c r="N111"/>
  <c r="N112"/>
  <c r="N113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8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3"/>
  <c r="N224"/>
  <c r="N225"/>
  <c r="N226"/>
  <c r="N228"/>
  <c r="N229"/>
  <c r="N230"/>
  <c r="N231"/>
  <c r="N232"/>
  <c r="N233"/>
  <c r="N234"/>
  <c r="N235"/>
  <c r="N236"/>
  <c r="N237"/>
  <c r="N238"/>
  <c r="N239"/>
  <c r="N240"/>
  <c r="N241"/>
  <c r="N242"/>
  <c r="N243"/>
  <c r="N245"/>
  <c r="N246"/>
  <c r="N247"/>
  <c r="N248"/>
  <c r="N249"/>
  <c r="N250"/>
  <c r="N251"/>
  <c r="N252"/>
  <c r="N253"/>
  <c r="N254"/>
  <c r="N257"/>
  <c r="N259"/>
  <c r="N260"/>
  <c r="N261"/>
  <c r="N262"/>
  <c r="N263"/>
  <c r="N264"/>
  <c r="N265"/>
  <c r="N266"/>
  <c r="N267"/>
  <c r="N268"/>
  <c r="N269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10"/>
  <c r="N311"/>
  <c r="N312"/>
  <c r="N313"/>
  <c r="N314"/>
  <c r="N315"/>
  <c r="N316"/>
  <c r="N317"/>
  <c r="N318"/>
  <c r="N319"/>
  <c r="N320"/>
  <c r="N321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30"/>
  <c r="J30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I67"/>
  <c r="J67" s="1"/>
  <c r="I68"/>
  <c r="J68" s="1"/>
  <c r="I69"/>
  <c r="J69" s="1"/>
  <c r="I70"/>
  <c r="J70" s="1"/>
  <c r="I71"/>
  <c r="J71" s="1"/>
  <c r="I72"/>
  <c r="J72" s="1"/>
  <c r="I73"/>
  <c r="J73" s="1"/>
  <c r="I74"/>
  <c r="J74" s="1"/>
  <c r="I75"/>
  <c r="J75" s="1"/>
  <c r="I76"/>
  <c r="J76" s="1"/>
  <c r="I77"/>
  <c r="J77" s="1"/>
  <c r="I78"/>
  <c r="J78" s="1"/>
  <c r="I79"/>
  <c r="J79" s="1"/>
  <c r="I80"/>
  <c r="J80" s="1"/>
  <c r="I81"/>
  <c r="J81" s="1"/>
  <c r="I82"/>
  <c r="J82" s="1"/>
  <c r="I83"/>
  <c r="J83" s="1"/>
  <c r="I84"/>
  <c r="J84" s="1"/>
  <c r="I85"/>
  <c r="J85" s="1"/>
  <c r="I86"/>
  <c r="J86" s="1"/>
  <c r="I87"/>
  <c r="J87" s="1"/>
  <c r="I88"/>
  <c r="J88" s="1"/>
  <c r="I89"/>
  <c r="J89" s="1"/>
  <c r="I90"/>
  <c r="J90" s="1"/>
  <c r="I91"/>
  <c r="J91" s="1"/>
  <c r="I92"/>
  <c r="J92" s="1"/>
  <c r="I93"/>
  <c r="J93" s="1"/>
  <c r="I94"/>
  <c r="J94" s="1"/>
  <c r="I95"/>
  <c r="J95" s="1"/>
  <c r="I96"/>
  <c r="J96" s="1"/>
  <c r="I97"/>
  <c r="J97" s="1"/>
  <c r="I98"/>
  <c r="J98" s="1"/>
  <c r="I99"/>
  <c r="J99" s="1"/>
  <c r="I100"/>
  <c r="J100" s="1"/>
  <c r="I102"/>
  <c r="J102" s="1"/>
  <c r="I103"/>
  <c r="J103" s="1"/>
  <c r="I104"/>
  <c r="J104" s="1"/>
  <c r="I105"/>
  <c r="J105" s="1"/>
  <c r="I106"/>
  <c r="J106" s="1"/>
  <c r="I107"/>
  <c r="J107" s="1"/>
  <c r="I108"/>
  <c r="J108" s="1"/>
  <c r="I110"/>
  <c r="J110" s="1"/>
  <c r="I111"/>
  <c r="J111" s="1"/>
  <c r="I112"/>
  <c r="J112" s="1"/>
  <c r="I113"/>
  <c r="J113" s="1"/>
  <c r="I116"/>
  <c r="J116" s="1"/>
  <c r="I117"/>
  <c r="J117" s="1"/>
  <c r="I118"/>
  <c r="J118" s="1"/>
  <c r="I119"/>
  <c r="J119" s="1"/>
  <c r="I120"/>
  <c r="J120" s="1"/>
  <c r="I121"/>
  <c r="J121" s="1"/>
  <c r="I122"/>
  <c r="J122" s="1"/>
  <c r="I123"/>
  <c r="J123" s="1"/>
  <c r="I124"/>
  <c r="J124" s="1"/>
  <c r="I125"/>
  <c r="J125" s="1"/>
  <c r="I126"/>
  <c r="J126" s="1"/>
  <c r="I127"/>
  <c r="J127" s="1"/>
  <c r="I128"/>
  <c r="J128" s="1"/>
  <c r="I129"/>
  <c r="J129" s="1"/>
  <c r="I130"/>
  <c r="J130" s="1"/>
  <c r="I131"/>
  <c r="J131" s="1"/>
  <c r="I132"/>
  <c r="J132" s="1"/>
  <c r="I133"/>
  <c r="J133" s="1"/>
  <c r="I134"/>
  <c r="J134" s="1"/>
  <c r="I135"/>
  <c r="J135" s="1"/>
  <c r="I136"/>
  <c r="J136" s="1"/>
  <c r="I137"/>
  <c r="J137" s="1"/>
  <c r="I138"/>
  <c r="J138" s="1"/>
  <c r="I139"/>
  <c r="J139" s="1"/>
  <c r="I140"/>
  <c r="J140" s="1"/>
  <c r="I141"/>
  <c r="J141" s="1"/>
  <c r="I142"/>
  <c r="J142" s="1"/>
  <c r="I143"/>
  <c r="J143" s="1"/>
  <c r="I144"/>
  <c r="J144" s="1"/>
  <c r="I145"/>
  <c r="J145" s="1"/>
  <c r="I146"/>
  <c r="J146" s="1"/>
  <c r="I147"/>
  <c r="J147" s="1"/>
  <c r="I148"/>
  <c r="J148" s="1"/>
  <c r="I149"/>
  <c r="J149" s="1"/>
  <c r="I150"/>
  <c r="J150" s="1"/>
  <c r="I151"/>
  <c r="J151" s="1"/>
  <c r="I152"/>
  <c r="J152" s="1"/>
  <c r="I153"/>
  <c r="J153" s="1"/>
  <c r="I154"/>
  <c r="J154" s="1"/>
  <c r="I155"/>
  <c r="J155" s="1"/>
  <c r="I156"/>
  <c r="J156" s="1"/>
  <c r="I157"/>
  <c r="J157" s="1"/>
  <c r="I158"/>
  <c r="J158" s="1"/>
  <c r="I159"/>
  <c r="J159" s="1"/>
  <c r="I160"/>
  <c r="J160" s="1"/>
  <c r="I161"/>
  <c r="J161" s="1"/>
  <c r="I162"/>
  <c r="J162" s="1"/>
  <c r="I163"/>
  <c r="J163" s="1"/>
  <c r="I164"/>
  <c r="J164" s="1"/>
  <c r="I166"/>
  <c r="J166" s="1"/>
  <c r="I168"/>
  <c r="J168" s="1"/>
  <c r="I169"/>
  <c r="J169" s="1"/>
  <c r="I170"/>
  <c r="J170" s="1"/>
  <c r="I171"/>
  <c r="J171" s="1"/>
  <c r="I172"/>
  <c r="J172" s="1"/>
  <c r="I173"/>
  <c r="J173" s="1"/>
  <c r="I174"/>
  <c r="J174" s="1"/>
  <c r="I175"/>
  <c r="J175" s="1"/>
  <c r="I176"/>
  <c r="J176" s="1"/>
  <c r="I177"/>
  <c r="J177" s="1"/>
  <c r="I178"/>
  <c r="J178" s="1"/>
  <c r="I179"/>
  <c r="J179" s="1"/>
  <c r="I180"/>
  <c r="J180" s="1"/>
  <c r="I181"/>
  <c r="J181" s="1"/>
  <c r="I182"/>
  <c r="J182" s="1"/>
  <c r="I183"/>
  <c r="J183" s="1"/>
  <c r="I184"/>
  <c r="J184" s="1"/>
  <c r="I185"/>
  <c r="J185" s="1"/>
  <c r="I186"/>
  <c r="J186" s="1"/>
  <c r="I187"/>
  <c r="J187" s="1"/>
  <c r="I188"/>
  <c r="J188" s="1"/>
  <c r="I189"/>
  <c r="J189" s="1"/>
  <c r="I190"/>
  <c r="J190" s="1"/>
  <c r="I191"/>
  <c r="J191" s="1"/>
  <c r="I192"/>
  <c r="J192" s="1"/>
  <c r="I193"/>
  <c r="J193" s="1"/>
  <c r="I194"/>
  <c r="J194" s="1"/>
  <c r="I195"/>
  <c r="J195" s="1"/>
  <c r="I196"/>
  <c r="J196" s="1"/>
  <c r="I197"/>
  <c r="J197" s="1"/>
  <c r="I198"/>
  <c r="J198" s="1"/>
  <c r="I200"/>
  <c r="J200" s="1"/>
  <c r="I201"/>
  <c r="J201" s="1"/>
  <c r="I202"/>
  <c r="J202" s="1"/>
  <c r="I203"/>
  <c r="J203" s="1"/>
  <c r="I204"/>
  <c r="J204" s="1"/>
  <c r="I205"/>
  <c r="J205" s="1"/>
  <c r="I206"/>
  <c r="J206" s="1"/>
  <c r="I207"/>
  <c r="J207" s="1"/>
  <c r="I208"/>
  <c r="J208" s="1"/>
  <c r="I209"/>
  <c r="J209" s="1"/>
  <c r="I210"/>
  <c r="J210" s="1"/>
  <c r="I211"/>
  <c r="J211" s="1"/>
  <c r="I212"/>
  <c r="J212" s="1"/>
  <c r="I213"/>
  <c r="J213" s="1"/>
  <c r="I214"/>
  <c r="J214" s="1"/>
  <c r="I215"/>
  <c r="J215" s="1"/>
  <c r="I216"/>
  <c r="J216" s="1"/>
  <c r="I217"/>
  <c r="J217" s="1"/>
  <c r="I218"/>
  <c r="J218" s="1"/>
  <c r="I219"/>
  <c r="J219" s="1"/>
  <c r="I220"/>
  <c r="J220" s="1"/>
  <c r="I222"/>
  <c r="J222" s="1"/>
  <c r="I223"/>
  <c r="J223" s="1"/>
  <c r="I224"/>
  <c r="J224" s="1"/>
  <c r="I225"/>
  <c r="J225" s="1"/>
  <c r="I226"/>
  <c r="J226" s="1"/>
  <c r="I227"/>
  <c r="J227" s="1"/>
  <c r="I228"/>
  <c r="J228" s="1"/>
  <c r="I229"/>
  <c r="J229" s="1"/>
  <c r="I230"/>
  <c r="J230" s="1"/>
  <c r="I231"/>
  <c r="J231" s="1"/>
  <c r="I232"/>
  <c r="J232" s="1"/>
  <c r="I233"/>
  <c r="J233" s="1"/>
  <c r="I234"/>
  <c r="J234" s="1"/>
  <c r="I235"/>
  <c r="J235" s="1"/>
  <c r="I236"/>
  <c r="J236" s="1"/>
  <c r="I237"/>
  <c r="J237" s="1"/>
  <c r="I238"/>
  <c r="J238" s="1"/>
  <c r="I239"/>
  <c r="J239" s="1"/>
  <c r="I240"/>
  <c r="J240" s="1"/>
  <c r="I241"/>
  <c r="J241" s="1"/>
  <c r="I242"/>
  <c r="J242" s="1"/>
  <c r="I243"/>
  <c r="J243" s="1"/>
  <c r="I245"/>
  <c r="J245" s="1"/>
  <c r="I246"/>
  <c r="J246" s="1"/>
  <c r="I247"/>
  <c r="J247" s="1"/>
  <c r="I250"/>
  <c r="J250" s="1"/>
  <c r="I251"/>
  <c r="J251" s="1"/>
  <c r="I252"/>
  <c r="J252" s="1"/>
  <c r="I253"/>
  <c r="J253" s="1"/>
  <c r="I254"/>
  <c r="J254" s="1"/>
  <c r="I257"/>
  <c r="J257" s="1"/>
  <c r="I258"/>
  <c r="J258" s="1"/>
  <c r="I259"/>
  <c r="J259" s="1"/>
  <c r="I260"/>
  <c r="J260" s="1"/>
  <c r="I261"/>
  <c r="J261" s="1"/>
  <c r="I262"/>
  <c r="J262" s="1"/>
  <c r="I263"/>
  <c r="J263" s="1"/>
  <c r="I264"/>
  <c r="J264" s="1"/>
  <c r="I265"/>
  <c r="J265" s="1"/>
  <c r="I266"/>
  <c r="J266" s="1"/>
  <c r="I267"/>
  <c r="J267" s="1"/>
  <c r="I268"/>
  <c r="J268" s="1"/>
  <c r="I271"/>
  <c r="J271" s="1"/>
  <c r="I272"/>
  <c r="J272" s="1"/>
  <c r="I273"/>
  <c r="J273" s="1"/>
  <c r="I274"/>
  <c r="J274" s="1"/>
  <c r="I275"/>
  <c r="J275" s="1"/>
  <c r="I276"/>
  <c r="J276" s="1"/>
  <c r="I277"/>
  <c r="J277" s="1"/>
  <c r="I278"/>
  <c r="J278" s="1"/>
  <c r="I279"/>
  <c r="J279" s="1"/>
  <c r="I280"/>
  <c r="J280" s="1"/>
  <c r="I281"/>
  <c r="J281" s="1"/>
  <c r="I282"/>
  <c r="J282" s="1"/>
  <c r="I283"/>
  <c r="J283" s="1"/>
  <c r="R283" s="1"/>
  <c r="I284"/>
  <c r="J284" s="1"/>
  <c r="I285"/>
  <c r="J285" s="1"/>
  <c r="I286"/>
  <c r="J286" s="1"/>
  <c r="I287"/>
  <c r="J287" s="1"/>
  <c r="I288"/>
  <c r="J288" s="1"/>
  <c r="I289"/>
  <c r="J289" s="1"/>
  <c r="I290"/>
  <c r="J290" s="1"/>
  <c r="I291"/>
  <c r="J291" s="1"/>
  <c r="I292"/>
  <c r="J292" s="1"/>
  <c r="I294"/>
  <c r="J294" s="1"/>
  <c r="I295"/>
  <c r="J295" s="1"/>
  <c r="I296"/>
  <c r="J296" s="1"/>
  <c r="I297"/>
  <c r="J297" s="1"/>
  <c r="I298"/>
  <c r="J298" s="1"/>
  <c r="I299"/>
  <c r="J299" s="1"/>
  <c r="I300"/>
  <c r="J300" s="1"/>
  <c r="I301"/>
  <c r="J301" s="1"/>
  <c r="I302"/>
  <c r="J302" s="1"/>
  <c r="I303"/>
  <c r="J303" s="1"/>
  <c r="I304"/>
  <c r="J304" s="1"/>
  <c r="I305"/>
  <c r="J305" s="1"/>
  <c r="I306"/>
  <c r="J306" s="1"/>
  <c r="I307"/>
  <c r="J307" s="1"/>
  <c r="I308"/>
  <c r="J308" s="1"/>
  <c r="I310"/>
  <c r="J310" s="1"/>
  <c r="I311"/>
  <c r="J311" s="1"/>
  <c r="I312"/>
  <c r="J312" s="1"/>
  <c r="I313"/>
  <c r="J313" s="1"/>
  <c r="I314"/>
  <c r="J314" s="1"/>
  <c r="I315"/>
  <c r="J315" s="1"/>
  <c r="I316"/>
  <c r="J316" s="1"/>
  <c r="I317"/>
  <c r="J317" s="1"/>
  <c r="I318"/>
  <c r="J318" s="1"/>
  <c r="I319"/>
  <c r="J319" s="1"/>
  <c r="I320"/>
  <c r="J320" s="1"/>
  <c r="I321"/>
  <c r="J321" s="1"/>
  <c r="I4"/>
  <c r="J4" s="1"/>
  <c r="K186"/>
  <c r="K35"/>
  <c r="K27"/>
  <c r="P321"/>
  <c r="Q321" s="1"/>
  <c r="S321" s="1"/>
  <c r="P4"/>
  <c r="Q4" s="1"/>
  <c r="S4" s="1"/>
  <c r="P5"/>
  <c r="Q5" s="1"/>
  <c r="S5" s="1"/>
  <c r="P6"/>
  <c r="Q6" s="1"/>
  <c r="S6" s="1"/>
  <c r="P7"/>
  <c r="Q7" s="1"/>
  <c r="S7" s="1"/>
  <c r="P8"/>
  <c r="Q8" s="1"/>
  <c r="S8" s="1"/>
  <c r="P9"/>
  <c r="Q9" s="1"/>
  <c r="S9" s="1"/>
  <c r="P10"/>
  <c r="Q10" s="1"/>
  <c r="S10" s="1"/>
  <c r="P11"/>
  <c r="Q11" s="1"/>
  <c r="S11" s="1"/>
  <c r="P12"/>
  <c r="Q12" s="1"/>
  <c r="S12" s="1"/>
  <c r="P13"/>
  <c r="Q13" s="1"/>
  <c r="S13" s="1"/>
  <c r="P14"/>
  <c r="Q14" s="1"/>
  <c r="S14" s="1"/>
  <c r="P15"/>
  <c r="Q15" s="1"/>
  <c r="S15" s="1"/>
  <c r="P16"/>
  <c r="Q16" s="1"/>
  <c r="S16" s="1"/>
  <c r="P17"/>
  <c r="Q17" s="1"/>
  <c r="S17" s="1"/>
  <c r="P18"/>
  <c r="Q18" s="1"/>
  <c r="S18" s="1"/>
  <c r="P19"/>
  <c r="Q19" s="1"/>
  <c r="S19" s="1"/>
  <c r="P20"/>
  <c r="Q20" s="1"/>
  <c r="S20" s="1"/>
  <c r="P21"/>
  <c r="Q21" s="1"/>
  <c r="S21" s="1"/>
  <c r="P22"/>
  <c r="Q22" s="1"/>
  <c r="S22" s="1"/>
  <c r="P23"/>
  <c r="Q23" s="1"/>
  <c r="S23" s="1"/>
  <c r="P24"/>
  <c r="Q24" s="1"/>
  <c r="S24" s="1"/>
  <c r="P25"/>
  <c r="Q25" s="1"/>
  <c r="S25" s="1"/>
  <c r="P26"/>
  <c r="Q26" s="1"/>
  <c r="S26" s="1"/>
  <c r="P27"/>
  <c r="Q27" s="1"/>
  <c r="S27" s="1"/>
  <c r="P28"/>
  <c r="Q28" s="1"/>
  <c r="S28" s="1"/>
  <c r="P30"/>
  <c r="Q30" s="1"/>
  <c r="S30" s="1"/>
  <c r="P32"/>
  <c r="Q32" s="1"/>
  <c r="S32" s="1"/>
  <c r="P33"/>
  <c r="Q33" s="1"/>
  <c r="S33" s="1"/>
  <c r="P34"/>
  <c r="Q34" s="1"/>
  <c r="S34" s="1"/>
  <c r="P35"/>
  <c r="Q35" s="1"/>
  <c r="S35" s="1"/>
  <c r="P36"/>
  <c r="Q36" s="1"/>
  <c r="S36" s="1"/>
  <c r="P37"/>
  <c r="Q37" s="1"/>
  <c r="S37" s="1"/>
  <c r="P38"/>
  <c r="Q38" s="1"/>
  <c r="S38" s="1"/>
  <c r="P39"/>
  <c r="Q39" s="1"/>
  <c r="S39" s="1"/>
  <c r="P40"/>
  <c r="Q40" s="1"/>
  <c r="S40" s="1"/>
  <c r="P41"/>
  <c r="Q41" s="1"/>
  <c r="S41" s="1"/>
  <c r="P42"/>
  <c r="Q42" s="1"/>
  <c r="S42" s="1"/>
  <c r="P43"/>
  <c r="Q43" s="1"/>
  <c r="S43" s="1"/>
  <c r="P44"/>
  <c r="Q44" s="1"/>
  <c r="S44" s="1"/>
  <c r="P45"/>
  <c r="Q45" s="1"/>
  <c r="S45" s="1"/>
  <c r="P46"/>
  <c r="Q46" s="1"/>
  <c r="S46" s="1"/>
  <c r="P47"/>
  <c r="Q47" s="1"/>
  <c r="S47" s="1"/>
  <c r="P48"/>
  <c r="Q48" s="1"/>
  <c r="S48" s="1"/>
  <c r="P49"/>
  <c r="Q49" s="1"/>
  <c r="S49" s="1"/>
  <c r="P50"/>
  <c r="Q50" s="1"/>
  <c r="S50" s="1"/>
  <c r="P51"/>
  <c r="Q51" s="1"/>
  <c r="S51" s="1"/>
  <c r="P52"/>
  <c r="Q52" s="1"/>
  <c r="S52" s="1"/>
  <c r="P53"/>
  <c r="Q53" s="1"/>
  <c r="S53" s="1"/>
  <c r="P54"/>
  <c r="Q54" s="1"/>
  <c r="S54" s="1"/>
  <c r="P55"/>
  <c r="Q55" s="1"/>
  <c r="S55" s="1"/>
  <c r="P56"/>
  <c r="Q56" s="1"/>
  <c r="S56" s="1"/>
  <c r="P57"/>
  <c r="Q57" s="1"/>
  <c r="S57" s="1"/>
  <c r="P58"/>
  <c r="Q58" s="1"/>
  <c r="S58" s="1"/>
  <c r="P59"/>
  <c r="Q59" s="1"/>
  <c r="S59" s="1"/>
  <c r="P60"/>
  <c r="Q60" s="1"/>
  <c r="S60" s="1"/>
  <c r="P61"/>
  <c r="Q61" s="1"/>
  <c r="S61" s="1"/>
  <c r="P62"/>
  <c r="Q62" s="1"/>
  <c r="S62" s="1"/>
  <c r="P63"/>
  <c r="Q63" s="1"/>
  <c r="S63" s="1"/>
  <c r="P64"/>
  <c r="Q64" s="1"/>
  <c r="S64" s="1"/>
  <c r="P65"/>
  <c r="Q65" s="1"/>
  <c r="S65" s="1"/>
  <c r="P66"/>
  <c r="Q66" s="1"/>
  <c r="S66" s="1"/>
  <c r="P67"/>
  <c r="Q67" s="1"/>
  <c r="S67" s="1"/>
  <c r="P68"/>
  <c r="Q68" s="1"/>
  <c r="S68" s="1"/>
  <c r="P69"/>
  <c r="Q69" s="1"/>
  <c r="S69" s="1"/>
  <c r="P70"/>
  <c r="Q70" s="1"/>
  <c r="S70" s="1"/>
  <c r="P71"/>
  <c r="Q71" s="1"/>
  <c r="S71" s="1"/>
  <c r="P72"/>
  <c r="Q72" s="1"/>
  <c r="S72" s="1"/>
  <c r="P73"/>
  <c r="Q73" s="1"/>
  <c r="S73" s="1"/>
  <c r="P74"/>
  <c r="Q74" s="1"/>
  <c r="S74" s="1"/>
  <c r="P75"/>
  <c r="Q75" s="1"/>
  <c r="S75" s="1"/>
  <c r="P76"/>
  <c r="Q76" s="1"/>
  <c r="S76" s="1"/>
  <c r="P77"/>
  <c r="Q77" s="1"/>
  <c r="S77" s="1"/>
  <c r="P78"/>
  <c r="Q78" s="1"/>
  <c r="S78" s="1"/>
  <c r="P79"/>
  <c r="Q79" s="1"/>
  <c r="S79" s="1"/>
  <c r="P80"/>
  <c r="Q80" s="1"/>
  <c r="S80" s="1"/>
  <c r="P81"/>
  <c r="Q81" s="1"/>
  <c r="S81" s="1"/>
  <c r="P82"/>
  <c r="Q82" s="1"/>
  <c r="S82" s="1"/>
  <c r="P83"/>
  <c r="Q83" s="1"/>
  <c r="S83" s="1"/>
  <c r="P84"/>
  <c r="Q84" s="1"/>
  <c r="S84" s="1"/>
  <c r="P85"/>
  <c r="Q85" s="1"/>
  <c r="S85" s="1"/>
  <c r="P86"/>
  <c r="Q86" s="1"/>
  <c r="S86" s="1"/>
  <c r="P87"/>
  <c r="Q87" s="1"/>
  <c r="S87" s="1"/>
  <c r="P88"/>
  <c r="Q88" s="1"/>
  <c r="S88" s="1"/>
  <c r="P89"/>
  <c r="Q89" s="1"/>
  <c r="S89" s="1"/>
  <c r="P90"/>
  <c r="Q90" s="1"/>
  <c r="S90" s="1"/>
  <c r="P91"/>
  <c r="Q91" s="1"/>
  <c r="S91" s="1"/>
  <c r="P92"/>
  <c r="Q92" s="1"/>
  <c r="S92" s="1"/>
  <c r="P93"/>
  <c r="Q93" s="1"/>
  <c r="S93" s="1"/>
  <c r="P94"/>
  <c r="Q94" s="1"/>
  <c r="S94" s="1"/>
  <c r="P95"/>
  <c r="Q95" s="1"/>
  <c r="S95" s="1"/>
  <c r="P96"/>
  <c r="Q96" s="1"/>
  <c r="S96" s="1"/>
  <c r="P97"/>
  <c r="Q97" s="1"/>
  <c r="S97" s="1"/>
  <c r="P98"/>
  <c r="Q98" s="1"/>
  <c r="S98" s="1"/>
  <c r="P99"/>
  <c r="Q99" s="1"/>
  <c r="S99" s="1"/>
  <c r="P100"/>
  <c r="Q100" s="1"/>
  <c r="S100" s="1"/>
  <c r="P101"/>
  <c r="Q101" s="1"/>
  <c r="P102"/>
  <c r="Q102" s="1"/>
  <c r="S102" s="1"/>
  <c r="P103"/>
  <c r="Q103" s="1"/>
  <c r="S103" s="1"/>
  <c r="P104"/>
  <c r="Q104" s="1"/>
  <c r="S104" s="1"/>
  <c r="P105"/>
  <c r="Q105" s="1"/>
  <c r="S105" s="1"/>
  <c r="P106"/>
  <c r="Q106" s="1"/>
  <c r="S106" s="1"/>
  <c r="P107"/>
  <c r="Q107" s="1"/>
  <c r="S107" s="1"/>
  <c r="P108"/>
  <c r="Q108" s="1"/>
  <c r="S108" s="1"/>
  <c r="P110"/>
  <c r="Q110" s="1"/>
  <c r="S110" s="1"/>
  <c r="P111"/>
  <c r="Q111" s="1"/>
  <c r="S111" s="1"/>
  <c r="P112"/>
  <c r="Q112" s="1"/>
  <c r="S112" s="1"/>
  <c r="P113"/>
  <c r="Q113" s="1"/>
  <c r="S113" s="1"/>
  <c r="P116"/>
  <c r="Q116" s="1"/>
  <c r="S116" s="1"/>
  <c r="P117"/>
  <c r="Q117" s="1"/>
  <c r="S117" s="1"/>
  <c r="P118"/>
  <c r="Q118" s="1"/>
  <c r="S118" s="1"/>
  <c r="P119"/>
  <c r="Q119" s="1"/>
  <c r="S119" s="1"/>
  <c r="P120"/>
  <c r="Q120" s="1"/>
  <c r="S120" s="1"/>
  <c r="P121"/>
  <c r="Q121" s="1"/>
  <c r="S121" s="1"/>
  <c r="P122"/>
  <c r="Q122" s="1"/>
  <c r="S122" s="1"/>
  <c r="P123"/>
  <c r="Q123" s="1"/>
  <c r="S123" s="1"/>
  <c r="P124"/>
  <c r="Q124" s="1"/>
  <c r="S124" s="1"/>
  <c r="P125"/>
  <c r="Q125" s="1"/>
  <c r="S125" s="1"/>
  <c r="P126"/>
  <c r="Q126" s="1"/>
  <c r="S126" s="1"/>
  <c r="P127"/>
  <c r="Q127" s="1"/>
  <c r="S127" s="1"/>
  <c r="P128"/>
  <c r="Q128" s="1"/>
  <c r="S128" s="1"/>
  <c r="P129"/>
  <c r="Q129" s="1"/>
  <c r="S129" s="1"/>
  <c r="P130"/>
  <c r="Q130" s="1"/>
  <c r="S130" s="1"/>
  <c r="P131"/>
  <c r="Q131" s="1"/>
  <c r="S131" s="1"/>
  <c r="P132"/>
  <c r="Q132" s="1"/>
  <c r="S132" s="1"/>
  <c r="P133"/>
  <c r="Q133" s="1"/>
  <c r="S133" s="1"/>
  <c r="P134"/>
  <c r="Q134" s="1"/>
  <c r="S134" s="1"/>
  <c r="P135"/>
  <c r="Q135" s="1"/>
  <c r="S135" s="1"/>
  <c r="P136"/>
  <c r="Q136" s="1"/>
  <c r="S136" s="1"/>
  <c r="P137"/>
  <c r="Q137" s="1"/>
  <c r="S137" s="1"/>
  <c r="P138"/>
  <c r="Q138" s="1"/>
  <c r="S138" s="1"/>
  <c r="P139"/>
  <c r="Q139" s="1"/>
  <c r="S139" s="1"/>
  <c r="P140"/>
  <c r="Q140" s="1"/>
  <c r="S140" s="1"/>
  <c r="P141"/>
  <c r="Q141" s="1"/>
  <c r="S141" s="1"/>
  <c r="P142"/>
  <c r="Q142" s="1"/>
  <c r="S142" s="1"/>
  <c r="P143"/>
  <c r="Q143" s="1"/>
  <c r="S143" s="1"/>
  <c r="P144"/>
  <c r="Q144" s="1"/>
  <c r="S144" s="1"/>
  <c r="P145"/>
  <c r="Q145" s="1"/>
  <c r="S145" s="1"/>
  <c r="P146"/>
  <c r="Q146" s="1"/>
  <c r="S146" s="1"/>
  <c r="P147"/>
  <c r="Q147" s="1"/>
  <c r="S147" s="1"/>
  <c r="P148"/>
  <c r="Q148" s="1"/>
  <c r="S148" s="1"/>
  <c r="P149"/>
  <c r="Q149" s="1"/>
  <c r="S149" s="1"/>
  <c r="P150"/>
  <c r="Q150" s="1"/>
  <c r="S150" s="1"/>
  <c r="P151"/>
  <c r="Q151" s="1"/>
  <c r="S151" s="1"/>
  <c r="P152"/>
  <c r="Q152" s="1"/>
  <c r="S152" s="1"/>
  <c r="P153"/>
  <c r="Q153" s="1"/>
  <c r="S153" s="1"/>
  <c r="P154"/>
  <c r="Q154" s="1"/>
  <c r="S154" s="1"/>
  <c r="P155"/>
  <c r="Q155" s="1"/>
  <c r="S155" s="1"/>
  <c r="P156"/>
  <c r="Q156" s="1"/>
  <c r="S156" s="1"/>
  <c r="P157"/>
  <c r="Q157" s="1"/>
  <c r="S157" s="1"/>
  <c r="P158"/>
  <c r="Q158" s="1"/>
  <c r="S158" s="1"/>
  <c r="P159"/>
  <c r="Q159" s="1"/>
  <c r="S159" s="1"/>
  <c r="P160"/>
  <c r="Q160" s="1"/>
  <c r="S160" s="1"/>
  <c r="P161"/>
  <c r="Q161" s="1"/>
  <c r="S161" s="1"/>
  <c r="P162"/>
  <c r="Q162" s="1"/>
  <c r="S162" s="1"/>
  <c r="P163"/>
  <c r="Q163" s="1"/>
  <c r="S163" s="1"/>
  <c r="P164"/>
  <c r="Q164" s="1"/>
  <c r="S164" s="1"/>
  <c r="P165"/>
  <c r="Q165" s="1"/>
  <c r="P166"/>
  <c r="Q166" s="1"/>
  <c r="S166" s="1"/>
  <c r="P168"/>
  <c r="Q168" s="1"/>
  <c r="S168" s="1"/>
  <c r="P169"/>
  <c r="Q169" s="1"/>
  <c r="P170"/>
  <c r="Q170" s="1"/>
  <c r="P171"/>
  <c r="Q171" s="1"/>
  <c r="S171" s="1"/>
  <c r="P172"/>
  <c r="Q172" s="1"/>
  <c r="S172" s="1"/>
  <c r="P173"/>
  <c r="Q173" s="1"/>
  <c r="S173" s="1"/>
  <c r="P174"/>
  <c r="Q174" s="1"/>
  <c r="S174" s="1"/>
  <c r="P175"/>
  <c r="Q175" s="1"/>
  <c r="S175" s="1"/>
  <c r="P176"/>
  <c r="Q176" s="1"/>
  <c r="S176" s="1"/>
  <c r="P177"/>
  <c r="Q177" s="1"/>
  <c r="S177" s="1"/>
  <c r="P178"/>
  <c r="Q178" s="1"/>
  <c r="S178" s="1"/>
  <c r="P179"/>
  <c r="Q179" s="1"/>
  <c r="S179" s="1"/>
  <c r="P180"/>
  <c r="Q180" s="1"/>
  <c r="S180" s="1"/>
  <c r="P181"/>
  <c r="Q181" s="1"/>
  <c r="S181" s="1"/>
  <c r="P182"/>
  <c r="Q182" s="1"/>
  <c r="S182" s="1"/>
  <c r="P183"/>
  <c r="Q183" s="1"/>
  <c r="S183" s="1"/>
  <c r="P184"/>
  <c r="Q184" s="1"/>
  <c r="S184" s="1"/>
  <c r="P185"/>
  <c r="Q185" s="1"/>
  <c r="S185" s="1"/>
  <c r="P186"/>
  <c r="Q186" s="1"/>
  <c r="S186" s="1"/>
  <c r="P187"/>
  <c r="Q187" s="1"/>
  <c r="S187" s="1"/>
  <c r="P188"/>
  <c r="Q188" s="1"/>
  <c r="S188" s="1"/>
  <c r="P189"/>
  <c r="Q189" s="1"/>
  <c r="S189" s="1"/>
  <c r="P190"/>
  <c r="Q190" s="1"/>
  <c r="S190" s="1"/>
  <c r="P191"/>
  <c r="Q191" s="1"/>
  <c r="S191" s="1"/>
  <c r="P192"/>
  <c r="Q192" s="1"/>
  <c r="S192" s="1"/>
  <c r="P193"/>
  <c r="Q193" s="1"/>
  <c r="S193" s="1"/>
  <c r="P194"/>
  <c r="Q194" s="1"/>
  <c r="S194" s="1"/>
  <c r="P195"/>
  <c r="Q195" s="1"/>
  <c r="S195" s="1"/>
  <c r="P196"/>
  <c r="Q196" s="1"/>
  <c r="S196" s="1"/>
  <c r="P197"/>
  <c r="Q197" s="1"/>
  <c r="S197" s="1"/>
  <c r="P198"/>
  <c r="Q198" s="1"/>
  <c r="S198" s="1"/>
  <c r="P199"/>
  <c r="Q199" s="1"/>
  <c r="P200"/>
  <c r="Q200" s="1"/>
  <c r="S200" s="1"/>
  <c r="P201"/>
  <c r="Q201" s="1"/>
  <c r="S201" s="1"/>
  <c r="P202"/>
  <c r="Q202" s="1"/>
  <c r="S202" s="1"/>
  <c r="P203"/>
  <c r="Q203" s="1"/>
  <c r="S203" s="1"/>
  <c r="P204"/>
  <c r="Q204" s="1"/>
  <c r="S204" s="1"/>
  <c r="P205"/>
  <c r="Q205" s="1"/>
  <c r="S205" s="1"/>
  <c r="P206"/>
  <c r="Q206" s="1"/>
  <c r="S206" s="1"/>
  <c r="P207"/>
  <c r="Q207" s="1"/>
  <c r="S207" s="1"/>
  <c r="P208"/>
  <c r="Q208" s="1"/>
  <c r="S208" s="1"/>
  <c r="P209"/>
  <c r="Q209" s="1"/>
  <c r="S209" s="1"/>
  <c r="P210"/>
  <c r="Q210" s="1"/>
  <c r="S210" s="1"/>
  <c r="P211"/>
  <c r="Q211" s="1"/>
  <c r="S211" s="1"/>
  <c r="P212"/>
  <c r="Q212" s="1"/>
  <c r="S212" s="1"/>
  <c r="P213"/>
  <c r="Q213" s="1"/>
  <c r="S213" s="1"/>
  <c r="P214"/>
  <c r="Q214" s="1"/>
  <c r="S214" s="1"/>
  <c r="P215"/>
  <c r="Q215" s="1"/>
  <c r="S215" s="1"/>
  <c r="P216"/>
  <c r="Q216" s="1"/>
  <c r="S216" s="1"/>
  <c r="P217"/>
  <c r="Q217" s="1"/>
  <c r="S217" s="1"/>
  <c r="P218"/>
  <c r="Q218" s="1"/>
  <c r="S218" s="1"/>
  <c r="P219"/>
  <c r="Q219" s="1"/>
  <c r="S219" s="1"/>
  <c r="P220"/>
  <c r="Q220" s="1"/>
  <c r="S220" s="1"/>
  <c r="S222"/>
  <c r="P223"/>
  <c r="Q223" s="1"/>
  <c r="S223" s="1"/>
  <c r="P224"/>
  <c r="Q224" s="1"/>
  <c r="S224" s="1"/>
  <c r="P225"/>
  <c r="Q225" s="1"/>
  <c r="S225" s="1"/>
  <c r="P226"/>
  <c r="Q226" s="1"/>
  <c r="S226" s="1"/>
  <c r="P228"/>
  <c r="Q228" s="1"/>
  <c r="S228" s="1"/>
  <c r="P229"/>
  <c r="Q229" s="1"/>
  <c r="S229" s="1"/>
  <c r="P230"/>
  <c r="Q230" s="1"/>
  <c r="S230" s="1"/>
  <c r="P231"/>
  <c r="Q231" s="1"/>
  <c r="S231" s="1"/>
  <c r="P232"/>
  <c r="Q232" s="1"/>
  <c r="S232" s="1"/>
  <c r="P233"/>
  <c r="Q233" s="1"/>
  <c r="S233" s="1"/>
  <c r="P234"/>
  <c r="Q234" s="1"/>
  <c r="S234" s="1"/>
  <c r="P235"/>
  <c r="Q235" s="1"/>
  <c r="S235" s="1"/>
  <c r="P236"/>
  <c r="Q236" s="1"/>
  <c r="S236" s="1"/>
  <c r="P237"/>
  <c r="Q237" s="1"/>
  <c r="S237" s="1"/>
  <c r="P238"/>
  <c r="Q238" s="1"/>
  <c r="S238" s="1"/>
  <c r="P239"/>
  <c r="Q239" s="1"/>
  <c r="S239" s="1"/>
  <c r="P240"/>
  <c r="Q240" s="1"/>
  <c r="S240" s="1"/>
  <c r="P241"/>
  <c r="Q241" s="1"/>
  <c r="S241" s="1"/>
  <c r="P242"/>
  <c r="Q242" s="1"/>
  <c r="S242" s="1"/>
  <c r="P243"/>
  <c r="Q243" s="1"/>
  <c r="S243" s="1"/>
  <c r="P245"/>
  <c r="Q245" s="1"/>
  <c r="S245" s="1"/>
  <c r="P246"/>
  <c r="Q246" s="1"/>
  <c r="S246" s="1"/>
  <c r="P247"/>
  <c r="Q247" s="1"/>
  <c r="S247" s="1"/>
  <c r="P248"/>
  <c r="Q248" s="1"/>
  <c r="P249"/>
  <c r="Q249" s="1"/>
  <c r="P250"/>
  <c r="Q250" s="1"/>
  <c r="S250" s="1"/>
  <c r="P251"/>
  <c r="Q251" s="1"/>
  <c r="S251" s="1"/>
  <c r="P252"/>
  <c r="Q252" s="1"/>
  <c r="S252" s="1"/>
  <c r="P253"/>
  <c r="Q253" s="1"/>
  <c r="S253" s="1"/>
  <c r="P254"/>
  <c r="Q254" s="1"/>
  <c r="S254" s="1"/>
  <c r="P257"/>
  <c r="Q257" s="1"/>
  <c r="S257" s="1"/>
  <c r="S258"/>
  <c r="P259"/>
  <c r="Q259" s="1"/>
  <c r="S259" s="1"/>
  <c r="P260"/>
  <c r="Q260" s="1"/>
  <c r="S260" s="1"/>
  <c r="P261"/>
  <c r="Q261" s="1"/>
  <c r="S261" s="1"/>
  <c r="P262"/>
  <c r="Q262" s="1"/>
  <c r="S262" s="1"/>
  <c r="P263"/>
  <c r="Q263" s="1"/>
  <c r="S263" s="1"/>
  <c r="P264"/>
  <c r="Q264" s="1"/>
  <c r="S264" s="1"/>
  <c r="P265"/>
  <c r="Q265" s="1"/>
  <c r="S265" s="1"/>
  <c r="P266"/>
  <c r="Q266" s="1"/>
  <c r="S266" s="1"/>
  <c r="P267"/>
  <c r="Q267" s="1"/>
  <c r="S267" s="1"/>
  <c r="P268"/>
  <c r="Q268" s="1"/>
  <c r="S268" s="1"/>
  <c r="P269"/>
  <c r="Q269" s="1"/>
  <c r="P271"/>
  <c r="Q271" s="1"/>
  <c r="S271" s="1"/>
  <c r="P272"/>
  <c r="Q272" s="1"/>
  <c r="S272" s="1"/>
  <c r="P273"/>
  <c r="Q273" s="1"/>
  <c r="S273" s="1"/>
  <c r="P274"/>
  <c r="Q274" s="1"/>
  <c r="S274" s="1"/>
  <c r="P275"/>
  <c r="Q275" s="1"/>
  <c r="S275" s="1"/>
  <c r="P276"/>
  <c r="Q276" s="1"/>
  <c r="S276" s="1"/>
  <c r="P277"/>
  <c r="Q277" s="1"/>
  <c r="S277" s="1"/>
  <c r="P278"/>
  <c r="Q278" s="1"/>
  <c r="S278" s="1"/>
  <c r="P279"/>
  <c r="Q279" s="1"/>
  <c r="S279" s="1"/>
  <c r="P280"/>
  <c r="Q280" s="1"/>
  <c r="S280" s="1"/>
  <c r="P281"/>
  <c r="Q281" s="1"/>
  <c r="S281" s="1"/>
  <c r="P282"/>
  <c r="Q282" s="1"/>
  <c r="S282" s="1"/>
  <c r="P283"/>
  <c r="Q283" s="1"/>
  <c r="S283" s="1"/>
  <c r="P284"/>
  <c r="Q284" s="1"/>
  <c r="S284" s="1"/>
  <c r="P285"/>
  <c r="Q285" s="1"/>
  <c r="S285" s="1"/>
  <c r="P286"/>
  <c r="Q286" s="1"/>
  <c r="S286" s="1"/>
  <c r="P287"/>
  <c r="Q287" s="1"/>
  <c r="S287" s="1"/>
  <c r="P288"/>
  <c r="Q288" s="1"/>
  <c r="S288" s="1"/>
  <c r="P289"/>
  <c r="Q289" s="1"/>
  <c r="S289" s="1"/>
  <c r="P290"/>
  <c r="Q290" s="1"/>
  <c r="S290" s="1"/>
  <c r="P291"/>
  <c r="Q291" s="1"/>
  <c r="S291" s="1"/>
  <c r="P292"/>
  <c r="Q292" s="1"/>
  <c r="S292" s="1"/>
  <c r="P293"/>
  <c r="Q293" s="1"/>
  <c r="P294"/>
  <c r="Q294" s="1"/>
  <c r="S294" s="1"/>
  <c r="P295"/>
  <c r="Q295" s="1"/>
  <c r="S295" s="1"/>
  <c r="P296"/>
  <c r="Q296" s="1"/>
  <c r="S296" s="1"/>
  <c r="P297"/>
  <c r="Q297" s="1"/>
  <c r="S297" s="1"/>
  <c r="P298"/>
  <c r="Q298" s="1"/>
  <c r="S298" s="1"/>
  <c r="P299"/>
  <c r="Q299" s="1"/>
  <c r="S299" s="1"/>
  <c r="P300"/>
  <c r="Q300" s="1"/>
  <c r="S300" s="1"/>
  <c r="P301"/>
  <c r="Q301" s="1"/>
  <c r="S301" s="1"/>
  <c r="P302"/>
  <c r="Q302" s="1"/>
  <c r="S302" s="1"/>
  <c r="P303"/>
  <c r="Q303" s="1"/>
  <c r="S303" s="1"/>
  <c r="P304"/>
  <c r="Q304" s="1"/>
  <c r="S304" s="1"/>
  <c r="P305"/>
  <c r="Q305" s="1"/>
  <c r="S305" s="1"/>
  <c r="P306"/>
  <c r="Q306" s="1"/>
  <c r="S306" s="1"/>
  <c r="P307"/>
  <c r="Q307" s="1"/>
  <c r="S307" s="1"/>
  <c r="P308"/>
  <c r="Q308" s="1"/>
  <c r="S308" s="1"/>
  <c r="P310"/>
  <c r="Q310" s="1"/>
  <c r="S310" s="1"/>
  <c r="P311"/>
  <c r="Q311" s="1"/>
  <c r="S311" s="1"/>
  <c r="P312"/>
  <c r="Q312" s="1"/>
  <c r="S312" s="1"/>
  <c r="P313"/>
  <c r="Q313" s="1"/>
  <c r="S313" s="1"/>
  <c r="P314"/>
  <c r="Q314" s="1"/>
  <c r="S314" s="1"/>
  <c r="P315"/>
  <c r="Q315" s="1"/>
  <c r="S315" s="1"/>
  <c r="P316"/>
  <c r="Q316" s="1"/>
  <c r="S316" s="1"/>
  <c r="P317"/>
  <c r="Q317" s="1"/>
  <c r="S317" s="1"/>
  <c r="P318"/>
  <c r="Q318" s="1"/>
  <c r="S318" s="1"/>
  <c r="P319"/>
  <c r="Q319" s="1"/>
  <c r="S319" s="1"/>
  <c r="P320"/>
  <c r="Q320" s="1"/>
  <c r="S320" s="1"/>
  <c r="P3"/>
  <c r="Q3" s="1"/>
  <c r="O269"/>
  <c r="H232"/>
  <c r="H231"/>
  <c r="H146"/>
  <c r="H145"/>
  <c r="H84"/>
  <c r="H83"/>
  <c r="O320"/>
  <c r="O316"/>
  <c r="O3"/>
  <c r="H319"/>
  <c r="H318"/>
  <c r="H314"/>
  <c r="H313"/>
  <c r="H312"/>
  <c r="H311"/>
  <c r="H310"/>
  <c r="H307"/>
  <c r="H306"/>
  <c r="H304"/>
  <c r="H303"/>
  <c r="H302"/>
  <c r="H301"/>
  <c r="H300"/>
  <c r="H299"/>
  <c r="H298"/>
  <c r="H297"/>
  <c r="H296"/>
  <c r="H292"/>
  <c r="H291"/>
  <c r="H290"/>
  <c r="H288"/>
  <c r="H286"/>
  <c r="H285"/>
  <c r="H284"/>
  <c r="H282"/>
  <c r="H281"/>
  <c r="H280"/>
  <c r="H279"/>
  <c r="H277"/>
  <c r="H276"/>
  <c r="H275"/>
  <c r="H274"/>
  <c r="H273"/>
  <c r="H272"/>
  <c r="H268"/>
  <c r="H267"/>
  <c r="H265"/>
  <c r="H264"/>
  <c r="H262"/>
  <c r="H261"/>
  <c r="H260"/>
  <c r="H259"/>
  <c r="H243"/>
  <c r="H241"/>
  <c r="H239"/>
  <c r="H238"/>
  <c r="H237"/>
  <c r="H234"/>
  <c r="H233"/>
  <c r="H228"/>
  <c r="H227"/>
  <c r="H226"/>
  <c r="H225"/>
  <c r="H224"/>
  <c r="H219"/>
  <c r="H214"/>
  <c r="H208"/>
  <c r="H207"/>
  <c r="H202"/>
  <c r="H201"/>
  <c r="H200"/>
  <c r="H196"/>
  <c r="H195"/>
  <c r="H194"/>
  <c r="H193"/>
  <c r="H187"/>
  <c r="H185"/>
  <c r="H183"/>
  <c r="H179"/>
  <c r="H178"/>
  <c r="H177"/>
  <c r="H176"/>
  <c r="H174"/>
  <c r="H173"/>
  <c r="H166"/>
  <c r="H162"/>
  <c r="H159"/>
  <c r="H158"/>
  <c r="H157"/>
  <c r="H154"/>
  <c r="H152"/>
  <c r="H151"/>
  <c r="H150"/>
  <c r="H149"/>
  <c r="H143"/>
  <c r="H142"/>
  <c r="H141"/>
  <c r="H139"/>
  <c r="H138"/>
  <c r="H137"/>
  <c r="H131"/>
  <c r="H130"/>
  <c r="H129"/>
  <c r="H128"/>
  <c r="H124"/>
  <c r="H121"/>
  <c r="H118"/>
  <c r="H110"/>
  <c r="H108"/>
  <c r="H102"/>
  <c r="H100"/>
  <c r="H99"/>
  <c r="H98"/>
  <c r="H97"/>
  <c r="H96"/>
  <c r="H95"/>
  <c r="H92"/>
  <c r="H91"/>
  <c r="H90"/>
  <c r="H89"/>
  <c r="H88"/>
  <c r="H87"/>
  <c r="H86"/>
  <c r="H80"/>
  <c r="H79"/>
  <c r="H75"/>
  <c r="H73"/>
  <c r="H72"/>
  <c r="H70"/>
  <c r="H69"/>
  <c r="H67"/>
  <c r="H62"/>
  <c r="H57"/>
  <c r="H56"/>
  <c r="H55"/>
  <c r="H53"/>
  <c r="H51"/>
  <c r="H49"/>
  <c r="H47"/>
  <c r="H42"/>
  <c r="H41"/>
  <c r="H40"/>
  <c r="H39"/>
  <c r="H38"/>
  <c r="H32"/>
  <c r="H30"/>
  <c r="H28"/>
  <c r="H26"/>
  <c r="H25"/>
  <c r="H24"/>
  <c r="H20"/>
  <c r="H16"/>
  <c r="H14"/>
  <c r="H13"/>
  <c r="H12"/>
  <c r="H11"/>
  <c r="H10"/>
  <c r="H9"/>
  <c r="H5"/>
  <c r="H4"/>
  <c r="H321"/>
  <c r="H317"/>
  <c r="H315"/>
  <c r="H308"/>
  <c r="H305"/>
  <c r="H295"/>
  <c r="H294"/>
  <c r="H289"/>
  <c r="H287"/>
  <c r="H278"/>
  <c r="H271"/>
  <c r="H266"/>
  <c r="H263"/>
  <c r="H258"/>
  <c r="H257"/>
  <c r="H254"/>
  <c r="H253"/>
  <c r="H252"/>
  <c r="H251"/>
  <c r="H250"/>
  <c r="H247"/>
  <c r="H246"/>
  <c r="H245"/>
  <c r="H242"/>
  <c r="H240"/>
  <c r="H236"/>
  <c r="H235"/>
  <c r="H230"/>
  <c r="H229"/>
  <c r="H223"/>
  <c r="H222"/>
  <c r="H220"/>
  <c r="H218"/>
  <c r="H217"/>
  <c r="H216"/>
  <c r="H215"/>
  <c r="H213"/>
  <c r="H212"/>
  <c r="H211"/>
  <c r="H210"/>
  <c r="H209"/>
  <c r="H206"/>
  <c r="H205"/>
  <c r="H204"/>
  <c r="H203"/>
  <c r="H198"/>
  <c r="H197"/>
  <c r="H192"/>
  <c r="H191"/>
  <c r="H190"/>
  <c r="H189"/>
  <c r="H188"/>
  <c r="H186"/>
  <c r="H184"/>
  <c r="H182"/>
  <c r="H181"/>
  <c r="H180"/>
  <c r="H175"/>
  <c r="H172"/>
  <c r="H171"/>
  <c r="H170"/>
  <c r="H169"/>
  <c r="H168"/>
  <c r="H164"/>
  <c r="H163"/>
  <c r="H161"/>
  <c r="H160"/>
  <c r="H156"/>
  <c r="H155"/>
  <c r="H153"/>
  <c r="H148"/>
  <c r="H147"/>
  <c r="H144"/>
  <c r="H140"/>
  <c r="H136"/>
  <c r="H135"/>
  <c r="H134"/>
  <c r="H133"/>
  <c r="H132"/>
  <c r="H127"/>
  <c r="H126"/>
  <c r="H125"/>
  <c r="H123"/>
  <c r="H122"/>
  <c r="H120"/>
  <c r="H119"/>
  <c r="H117"/>
  <c r="H116"/>
  <c r="H113"/>
  <c r="H112"/>
  <c r="H111"/>
  <c r="H107"/>
  <c r="H106"/>
  <c r="H105"/>
  <c r="H104"/>
  <c r="H103"/>
  <c r="H94"/>
  <c r="H93"/>
  <c r="H85"/>
  <c r="H81"/>
  <c r="H78"/>
  <c r="H77"/>
  <c r="H76"/>
  <c r="H74"/>
  <c r="H71"/>
  <c r="H68"/>
  <c r="H66"/>
  <c r="H65"/>
  <c r="H64"/>
  <c r="H63"/>
  <c r="H61"/>
  <c r="H60"/>
  <c r="H59"/>
  <c r="H58"/>
  <c r="H54"/>
  <c r="H52"/>
  <c r="H50"/>
  <c r="H48"/>
  <c r="H46"/>
  <c r="H45"/>
  <c r="H44"/>
  <c r="H43"/>
  <c r="H37"/>
  <c r="H36"/>
  <c r="H35"/>
  <c r="H34"/>
  <c r="H33"/>
  <c r="H27"/>
  <c r="H23"/>
  <c r="H22"/>
  <c r="H21"/>
  <c r="H19"/>
  <c r="H18"/>
  <c r="H17"/>
  <c r="H15"/>
  <c r="H8"/>
  <c r="H7"/>
  <c r="H320"/>
  <c r="H316"/>
  <c r="H3"/>
  <c r="H6"/>
  <c r="N3"/>
  <c r="G283"/>
  <c r="H283"/>
  <c r="K271"/>
  <c r="G271"/>
  <c r="K266"/>
  <c r="G266"/>
  <c r="K245"/>
  <c r="G245"/>
  <c r="G243"/>
  <c r="G239"/>
  <c r="G238"/>
  <c r="G186"/>
  <c r="G124"/>
  <c r="G89"/>
  <c r="G35"/>
  <c r="G32"/>
  <c r="G27"/>
  <c r="G26"/>
  <c r="G25"/>
  <c r="G24"/>
  <c r="G237"/>
  <c r="G28"/>
  <c r="G304"/>
  <c r="K160"/>
  <c r="G160"/>
  <c r="G208"/>
  <c r="K206"/>
  <c r="K205"/>
  <c r="K204"/>
  <c r="K203"/>
  <c r="K192"/>
  <c r="G192"/>
  <c r="K198"/>
  <c r="K197"/>
  <c r="K191"/>
  <c r="K190"/>
  <c r="K189"/>
  <c r="K188"/>
  <c r="K184"/>
  <c r="G207"/>
  <c r="G206"/>
  <c r="G205"/>
  <c r="G204"/>
  <c r="G203"/>
  <c r="G202"/>
  <c r="G201"/>
  <c r="G200"/>
  <c r="G198"/>
  <c r="G197"/>
  <c r="G196"/>
  <c r="G195"/>
  <c r="G194"/>
  <c r="G193"/>
  <c r="G191"/>
  <c r="G190"/>
  <c r="G189"/>
  <c r="G188"/>
  <c r="G187"/>
  <c r="G185"/>
  <c r="G184"/>
  <c r="G183"/>
  <c r="K182"/>
  <c r="K181"/>
  <c r="K180"/>
  <c r="K175"/>
  <c r="K172"/>
  <c r="K171"/>
  <c r="K170"/>
  <c r="G182"/>
  <c r="G181"/>
  <c r="G180"/>
  <c r="G179"/>
  <c r="G178"/>
  <c r="G177"/>
  <c r="G176"/>
  <c r="G175"/>
  <c r="G174"/>
  <c r="G173"/>
  <c r="G172"/>
  <c r="G171"/>
  <c r="G170"/>
  <c r="G314"/>
  <c r="G313"/>
  <c r="G312"/>
  <c r="G311"/>
  <c r="G310"/>
  <c r="G131"/>
  <c r="G228"/>
  <c r="G227"/>
  <c r="G226"/>
  <c r="G225"/>
  <c r="G224"/>
  <c r="G152"/>
  <c r="G151"/>
  <c r="G150"/>
  <c r="G149"/>
  <c r="G303"/>
  <c r="G302"/>
  <c r="G301"/>
  <c r="G300"/>
  <c r="G299"/>
  <c r="G298"/>
  <c r="G297"/>
  <c r="G296"/>
  <c r="G295"/>
  <c r="K295"/>
  <c r="G294"/>
  <c r="K294"/>
  <c r="K105"/>
  <c r="K106"/>
  <c r="K107"/>
  <c r="K287"/>
  <c r="K289"/>
  <c r="G292"/>
  <c r="G291"/>
  <c r="G290"/>
  <c r="G289"/>
  <c r="G288"/>
  <c r="G287"/>
  <c r="G286"/>
  <c r="G285"/>
  <c r="G284"/>
  <c r="G282"/>
  <c r="G281"/>
  <c r="G280"/>
  <c r="G279"/>
  <c r="G108"/>
  <c r="G107"/>
  <c r="G106"/>
  <c r="G105"/>
  <c r="K17"/>
  <c r="G17"/>
  <c r="G16"/>
  <c r="K15"/>
  <c r="G15"/>
  <c r="G14"/>
  <c r="G13"/>
  <c r="G12"/>
  <c r="G11"/>
  <c r="G10"/>
  <c r="G9"/>
  <c r="K8"/>
  <c r="G8"/>
  <c r="G268"/>
  <c r="G267"/>
  <c r="G265"/>
  <c r="G264"/>
  <c r="K263"/>
  <c r="G263"/>
  <c r="G262"/>
  <c r="G261"/>
  <c r="G260"/>
  <c r="G259"/>
  <c r="K258"/>
  <c r="G258"/>
  <c r="K48"/>
  <c r="K50"/>
  <c r="K52"/>
  <c r="K54"/>
  <c r="K58"/>
  <c r="K59"/>
  <c r="K60"/>
  <c r="K61"/>
  <c r="K63"/>
  <c r="K64"/>
  <c r="K65"/>
  <c r="K66"/>
  <c r="K68"/>
  <c r="K71"/>
  <c r="K74"/>
  <c r="K76"/>
  <c r="K77"/>
  <c r="K78"/>
  <c r="K119"/>
  <c r="G211"/>
  <c r="K211"/>
  <c r="G212"/>
  <c r="K212"/>
  <c r="G213"/>
  <c r="K213"/>
  <c r="G214"/>
  <c r="G215"/>
  <c r="K215"/>
  <c r="G216"/>
  <c r="K216"/>
  <c r="G217"/>
  <c r="K217"/>
  <c r="G218"/>
  <c r="K218"/>
  <c r="G219"/>
  <c r="G220"/>
  <c r="K220"/>
  <c r="G246"/>
  <c r="K246"/>
  <c r="G247"/>
  <c r="K247"/>
  <c r="G250"/>
  <c r="K250"/>
  <c r="G251"/>
  <c r="K251"/>
  <c r="G252"/>
  <c r="K252"/>
  <c r="G253"/>
  <c r="K253"/>
  <c r="G318"/>
  <c r="G319"/>
  <c r="G137"/>
  <c r="G138"/>
  <c r="G139"/>
  <c r="G140"/>
  <c r="K140"/>
  <c r="G141"/>
  <c r="G142"/>
  <c r="G143"/>
  <c r="G122"/>
  <c r="K122"/>
  <c r="G121"/>
  <c r="K120"/>
  <c r="G120"/>
  <c r="G119"/>
  <c r="G118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K46"/>
  <c r="K45"/>
  <c r="K44"/>
  <c r="K43"/>
  <c r="K37"/>
  <c r="K36"/>
  <c r="G46"/>
  <c r="G45"/>
  <c r="G44"/>
  <c r="G43"/>
  <c r="G42"/>
  <c r="G41"/>
  <c r="G40"/>
  <c r="G39"/>
  <c r="G38"/>
  <c r="G37"/>
  <c r="G36"/>
  <c r="G277"/>
  <c r="G276"/>
  <c r="G275"/>
  <c r="G274"/>
  <c r="G273"/>
  <c r="G272"/>
  <c r="G128"/>
  <c r="G306"/>
  <c r="G102"/>
  <c r="G100"/>
  <c r="G99"/>
  <c r="G98"/>
  <c r="G97"/>
  <c r="G96"/>
  <c r="G95"/>
  <c r="G241"/>
  <c r="G159"/>
  <c r="G158"/>
  <c r="G157"/>
  <c r="G92"/>
  <c r="G91"/>
  <c r="G90"/>
  <c r="G88"/>
  <c r="G87"/>
  <c r="G86"/>
  <c r="K21"/>
  <c r="G21"/>
  <c r="G20"/>
  <c r="K19"/>
  <c r="K85"/>
  <c r="K84"/>
  <c r="K113"/>
  <c r="K112"/>
  <c r="K125"/>
  <c r="K123"/>
  <c r="K133"/>
  <c r="K132"/>
  <c r="K145"/>
  <c r="K146"/>
  <c r="K209"/>
  <c r="K210"/>
  <c r="K254"/>
  <c r="K135"/>
  <c r="K134"/>
  <c r="K317"/>
  <c r="K321"/>
  <c r="K22"/>
  <c r="K23"/>
  <c r="K136"/>
  <c r="K144"/>
  <c r="K155"/>
  <c r="K156"/>
  <c r="K240"/>
  <c r="K242"/>
  <c r="K93"/>
  <c r="K94"/>
  <c r="K127"/>
  <c r="K126"/>
  <c r="K222"/>
  <c r="K223"/>
  <c r="K81"/>
  <c r="K161"/>
  <c r="K305"/>
  <c r="K315"/>
  <c r="K316"/>
  <c r="K320"/>
  <c r="K111"/>
  <c r="K34"/>
  <c r="K33"/>
  <c r="K117"/>
  <c r="K116"/>
  <c r="K163"/>
  <c r="K164"/>
  <c r="K257"/>
  <c r="K6"/>
  <c r="K7"/>
  <c r="K104"/>
  <c r="K103"/>
  <c r="K278"/>
  <c r="K83"/>
  <c r="K82"/>
  <c r="K147"/>
  <c r="K148"/>
  <c r="K231"/>
  <c r="K232"/>
  <c r="K235"/>
  <c r="K236"/>
  <c r="K153"/>
  <c r="K168"/>
  <c r="K169"/>
  <c r="K229"/>
  <c r="K230"/>
  <c r="I3"/>
  <c r="K3" s="1"/>
  <c r="K308"/>
  <c r="K18"/>
  <c r="G19"/>
  <c r="G85"/>
  <c r="G84"/>
  <c r="G113"/>
  <c r="G112"/>
  <c r="G125"/>
  <c r="G123"/>
  <c r="G133"/>
  <c r="G132"/>
  <c r="G145"/>
  <c r="G146"/>
  <c r="G209"/>
  <c r="G210"/>
  <c r="G254"/>
  <c r="G135"/>
  <c r="G134"/>
  <c r="G317"/>
  <c r="G321"/>
  <c r="G22"/>
  <c r="G23"/>
  <c r="G136"/>
  <c r="G144"/>
  <c r="G155"/>
  <c r="G156"/>
  <c r="G240"/>
  <c r="G242"/>
  <c r="G93"/>
  <c r="G94"/>
  <c r="G127"/>
  <c r="G126"/>
  <c r="G222"/>
  <c r="G223"/>
  <c r="G81"/>
  <c r="G80"/>
  <c r="G161"/>
  <c r="G162"/>
  <c r="G233"/>
  <c r="G234"/>
  <c r="G305"/>
  <c r="G315"/>
  <c r="G316"/>
  <c r="G320"/>
  <c r="G5"/>
  <c r="G111"/>
  <c r="G110"/>
  <c r="G34"/>
  <c r="G117"/>
  <c r="G116"/>
  <c r="G163"/>
  <c r="G164"/>
  <c r="G257"/>
  <c r="G6"/>
  <c r="G7"/>
  <c r="G104"/>
  <c r="G103"/>
  <c r="G278"/>
  <c r="G307"/>
  <c r="G30"/>
  <c r="G83"/>
  <c r="G82"/>
  <c r="G147"/>
  <c r="G148"/>
  <c r="G166"/>
  <c r="G231"/>
  <c r="G232"/>
  <c r="G235"/>
  <c r="G236"/>
  <c r="G153"/>
  <c r="G154"/>
  <c r="G168"/>
  <c r="G229"/>
  <c r="G230"/>
  <c r="G3"/>
  <c r="G4"/>
  <c r="G130"/>
  <c r="G129"/>
  <c r="G308"/>
  <c r="G18"/>
  <c r="Y320" l="1"/>
  <c r="Z320"/>
  <c r="Y319"/>
  <c r="Z319"/>
  <c r="Y318"/>
  <c r="Z318"/>
  <c r="Y314"/>
  <c r="Z321"/>
  <c r="Y310"/>
  <c r="Z317"/>
  <c r="Z280"/>
  <c r="Z279"/>
  <c r="Z278"/>
  <c r="Z309"/>
  <c r="J309"/>
  <c r="K309"/>
  <c r="Q309"/>
  <c r="S309" s="1"/>
  <c r="AA2"/>
  <c r="AA321"/>
  <c r="AA320"/>
  <c r="AA319"/>
  <c r="AA318"/>
  <c r="AA317"/>
  <c r="AA316"/>
  <c r="AA315"/>
  <c r="AA314"/>
  <c r="AA313"/>
  <c r="AA312"/>
  <c r="AA311"/>
  <c r="AA310"/>
  <c r="AA308"/>
  <c r="AA307"/>
  <c r="AA306"/>
  <c r="AA305"/>
  <c r="AA304"/>
  <c r="AA303"/>
  <c r="AA302"/>
  <c r="AA301"/>
  <c r="AA300"/>
  <c r="AA299"/>
  <c r="AA298"/>
  <c r="AA297"/>
  <c r="AA296"/>
  <c r="AA295"/>
  <c r="AA294"/>
  <c r="AA293"/>
  <c r="AA292"/>
  <c r="AA291"/>
  <c r="AA290"/>
  <c r="AA289"/>
  <c r="AA288"/>
  <c r="AA287"/>
  <c r="AA286"/>
  <c r="AA285"/>
  <c r="AA284"/>
  <c r="AA283"/>
  <c r="AA282"/>
  <c r="AA281"/>
  <c r="AA280"/>
  <c r="AA279"/>
  <c r="AA278"/>
  <c r="AA277"/>
  <c r="AA276"/>
  <c r="AA275"/>
  <c r="AA274"/>
  <c r="AA273"/>
  <c r="AA272"/>
  <c r="AA271"/>
  <c r="AA269"/>
  <c r="AA268"/>
  <c r="AA267"/>
  <c r="AA266"/>
  <c r="AA265"/>
  <c r="AA264"/>
  <c r="AA263"/>
  <c r="AA262"/>
  <c r="AA261"/>
  <c r="AA260"/>
  <c r="AA259"/>
  <c r="AA258"/>
  <c r="AA257"/>
  <c r="AA254"/>
  <c r="AA253"/>
  <c r="AA252"/>
  <c r="AA251"/>
  <c r="AA250"/>
  <c r="AA249"/>
  <c r="AA248"/>
  <c r="AA247"/>
  <c r="AA246"/>
  <c r="AA245"/>
  <c r="AA243"/>
  <c r="AA242"/>
  <c r="AA241"/>
  <c r="AA240"/>
  <c r="AA239"/>
  <c r="AA238"/>
  <c r="AA237"/>
  <c r="AA236"/>
  <c r="AA235"/>
  <c r="AA234"/>
  <c r="AA233"/>
  <c r="AA232"/>
  <c r="AA231"/>
  <c r="AA230"/>
  <c r="AA229"/>
  <c r="AA228"/>
  <c r="AA226"/>
  <c r="AA225"/>
  <c r="AA224"/>
  <c r="AA223"/>
  <c r="AA222"/>
  <c r="AA220"/>
  <c r="AA219"/>
  <c r="AA218"/>
  <c r="AA217"/>
  <c r="AA216"/>
  <c r="AA215"/>
  <c r="AA214"/>
  <c r="AA213"/>
  <c r="AA212"/>
  <c r="AA211"/>
  <c r="AA210"/>
  <c r="AA209"/>
  <c r="AA208"/>
  <c r="AA207"/>
  <c r="AA206"/>
  <c r="AA205"/>
  <c r="AA204"/>
  <c r="AA203"/>
  <c r="AA202"/>
  <c r="AA201"/>
  <c r="AA200"/>
  <c r="AA199"/>
  <c r="AA198"/>
  <c r="AA197"/>
  <c r="AA196"/>
  <c r="AA195"/>
  <c r="AA194"/>
  <c r="AA193"/>
  <c r="AA192"/>
  <c r="AA191"/>
  <c r="AA190"/>
  <c r="AA189"/>
  <c r="AA188"/>
  <c r="AA187"/>
  <c r="AA186"/>
  <c r="AA185"/>
  <c r="AA184"/>
  <c r="AA183"/>
  <c r="AA182"/>
  <c r="AA181"/>
  <c r="AA180"/>
  <c r="AA179"/>
  <c r="AA178"/>
  <c r="AA177"/>
  <c r="AA176"/>
  <c r="AA175"/>
  <c r="AA174"/>
  <c r="AA173"/>
  <c r="AA172"/>
  <c r="AA171"/>
  <c r="AA170"/>
  <c r="AA169"/>
  <c r="AA168"/>
  <c r="AA166"/>
  <c r="AA165"/>
  <c r="AA164"/>
  <c r="AA163"/>
  <c r="AA162"/>
  <c r="AA161"/>
  <c r="AA160"/>
  <c r="AA159"/>
  <c r="AA158"/>
  <c r="AA157"/>
  <c r="AA156"/>
  <c r="AA155"/>
  <c r="AA154"/>
  <c r="AA153"/>
  <c r="AA152"/>
  <c r="AA151"/>
  <c r="AA150"/>
  <c r="AA149"/>
  <c r="AA148"/>
  <c r="AA147"/>
  <c r="AA146"/>
  <c r="AA145"/>
  <c r="AA144"/>
  <c r="AA143"/>
  <c r="AA142"/>
  <c r="AA141"/>
  <c r="AA140"/>
  <c r="AA139"/>
  <c r="AA138"/>
  <c r="AA137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3"/>
  <c r="AA112"/>
  <c r="AA111"/>
  <c r="AA110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0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AA3"/>
  <c r="Z82"/>
  <c r="Z83"/>
  <c r="Z84"/>
  <c r="Z145"/>
  <c r="Z146"/>
  <c r="Z231"/>
  <c r="Z232"/>
  <c r="Z316"/>
  <c r="Z3"/>
  <c r="Z4"/>
  <c r="Z5"/>
  <c r="Z9"/>
  <c r="Z10"/>
  <c r="Z11"/>
  <c r="Z12"/>
  <c r="Z13"/>
  <c r="Z14"/>
  <c r="Z16"/>
  <c r="Z20"/>
  <c r="Z24"/>
  <c r="Z25"/>
  <c r="Z26"/>
  <c r="Z28"/>
  <c r="Z30"/>
  <c r="Z32"/>
  <c r="Z33"/>
  <c r="Z38"/>
  <c r="Z39"/>
  <c r="Z40"/>
  <c r="Z41"/>
  <c r="Z42"/>
  <c r="Z47"/>
  <c r="Z49"/>
  <c r="Z51"/>
  <c r="Z53"/>
  <c r="Z55"/>
  <c r="Z56"/>
  <c r="Z57"/>
  <c r="Z62"/>
  <c r="Z67"/>
  <c r="Z69"/>
  <c r="Z70"/>
  <c r="Z72"/>
  <c r="Z73"/>
  <c r="Z75"/>
  <c r="Z79"/>
  <c r="Z80"/>
  <c r="Z86"/>
  <c r="Z87"/>
  <c r="Z88"/>
  <c r="Z89"/>
  <c r="Z90"/>
  <c r="Z91"/>
  <c r="Z92"/>
  <c r="Z95"/>
  <c r="Z96"/>
  <c r="Z97"/>
  <c r="Z98"/>
  <c r="Z99"/>
  <c r="Z100"/>
  <c r="Z101"/>
  <c r="Z102"/>
  <c r="Z108"/>
  <c r="Z110"/>
  <c r="Z118"/>
  <c r="Z121"/>
  <c r="Z124"/>
  <c r="Z128"/>
  <c r="Z129"/>
  <c r="Z130"/>
  <c r="Z131"/>
  <c r="Z137"/>
  <c r="Z138"/>
  <c r="Z139"/>
  <c r="Z141"/>
  <c r="Z142"/>
  <c r="Z143"/>
  <c r="Z149"/>
  <c r="Z150"/>
  <c r="Z151"/>
  <c r="Z152"/>
  <c r="Z154"/>
  <c r="Z157"/>
  <c r="Z158"/>
  <c r="Z159"/>
  <c r="Z162"/>
  <c r="Z166"/>
  <c r="Z169"/>
  <c r="Z165"/>
  <c r="Z173"/>
  <c r="Z174"/>
  <c r="Z176"/>
  <c r="Z177"/>
  <c r="Z178"/>
  <c r="Z179"/>
  <c r="Z183"/>
  <c r="Z185"/>
  <c r="Z187"/>
  <c r="Z193"/>
  <c r="Z194"/>
  <c r="Z195"/>
  <c r="Z196"/>
  <c r="Z199"/>
  <c r="Z200"/>
  <c r="Z201"/>
  <c r="Z202"/>
  <c r="Z207"/>
  <c r="Z208"/>
  <c r="Z214"/>
  <c r="Z219"/>
  <c r="Z224"/>
  <c r="Z225"/>
  <c r="Z226"/>
  <c r="Z227"/>
  <c r="Z228"/>
  <c r="Z233"/>
  <c r="Z234"/>
  <c r="Z237"/>
  <c r="Z238"/>
  <c r="Z239"/>
  <c r="Z241"/>
  <c r="Z243"/>
  <c r="Z259"/>
  <c r="Z260"/>
  <c r="Z261"/>
  <c r="Z262"/>
  <c r="Z264"/>
  <c r="Z265"/>
  <c r="Z267"/>
  <c r="Z268"/>
  <c r="Z272"/>
  <c r="Z273"/>
  <c r="Z274"/>
  <c r="Z269"/>
  <c r="Z275"/>
  <c r="Z276"/>
  <c r="Z277"/>
  <c r="Z281"/>
  <c r="Z282"/>
  <c r="Z284"/>
  <c r="Z285"/>
  <c r="Z286"/>
  <c r="Z288"/>
  <c r="Z290"/>
  <c r="Z291"/>
  <c r="Z292"/>
  <c r="Z293"/>
  <c r="Z296"/>
  <c r="Z297"/>
  <c r="Z298"/>
  <c r="Z299"/>
  <c r="Z300"/>
  <c r="Z301"/>
  <c r="Z302"/>
  <c r="Z303"/>
  <c r="Z304"/>
  <c r="Z306"/>
  <c r="Z307"/>
  <c r="Z310"/>
  <c r="Z311"/>
  <c r="Z312"/>
  <c r="Z313"/>
  <c r="Z314"/>
  <c r="Z6"/>
  <c r="Z7"/>
  <c r="Z8"/>
  <c r="Z15"/>
  <c r="Z17"/>
  <c r="Z18"/>
  <c r="Z19"/>
  <c r="Z21"/>
  <c r="Z22"/>
  <c r="Z23"/>
  <c r="Z27"/>
  <c r="Z34"/>
  <c r="Z35"/>
  <c r="Z36"/>
  <c r="Z37"/>
  <c r="Z43"/>
  <c r="Z44"/>
  <c r="Z45"/>
  <c r="Z46"/>
  <c r="Z48"/>
  <c r="Z50"/>
  <c r="Z52"/>
  <c r="Z54"/>
  <c r="Z58"/>
  <c r="Z59"/>
  <c r="Z60"/>
  <c r="Z61"/>
  <c r="Z63"/>
  <c r="Z64"/>
  <c r="Z65"/>
  <c r="Z66"/>
  <c r="Z68"/>
  <c r="Z71"/>
  <c r="Z74"/>
  <c r="Z76"/>
  <c r="Z77"/>
  <c r="Z78"/>
  <c r="Z81"/>
  <c r="Z85"/>
  <c r="Z93"/>
  <c r="Z94"/>
  <c r="Z103"/>
  <c r="Z104"/>
  <c r="Z105"/>
  <c r="Z106"/>
  <c r="Z107"/>
  <c r="Z111"/>
  <c r="Z112"/>
  <c r="Z113"/>
  <c r="Z116"/>
  <c r="Z117"/>
  <c r="Z119"/>
  <c r="Z120"/>
  <c r="Z122"/>
  <c r="Z123"/>
  <c r="Z125"/>
  <c r="Z126"/>
  <c r="Z127"/>
  <c r="Z132"/>
  <c r="Z133"/>
  <c r="Z134"/>
  <c r="Z135"/>
  <c r="Z136"/>
  <c r="Z140"/>
  <c r="Z144"/>
  <c r="Z147"/>
  <c r="Z148"/>
  <c r="Z153"/>
  <c r="Z155"/>
  <c r="Z156"/>
  <c r="Z160"/>
  <c r="Z161"/>
  <c r="Z163"/>
  <c r="Z164"/>
  <c r="Z168"/>
  <c r="Z170"/>
  <c r="Z171"/>
  <c r="Z172"/>
  <c r="Z175"/>
  <c r="Z180"/>
  <c r="Z181"/>
  <c r="Z182"/>
  <c r="Z184"/>
  <c r="Z186"/>
  <c r="Z188"/>
  <c r="Z189"/>
  <c r="Z190"/>
  <c r="Z191"/>
  <c r="Z192"/>
  <c r="Z197"/>
  <c r="Z198"/>
  <c r="Z203"/>
  <c r="Z204"/>
  <c r="Z205"/>
  <c r="Z206"/>
  <c r="Z209"/>
  <c r="Z210"/>
  <c r="Z211"/>
  <c r="Z212"/>
  <c r="Z213"/>
  <c r="Z215"/>
  <c r="Z216"/>
  <c r="Z217"/>
  <c r="Z218"/>
  <c r="Z220"/>
  <c r="Z222"/>
  <c r="Z223"/>
  <c r="Z229"/>
  <c r="Z230"/>
  <c r="Z235"/>
  <c r="Z236"/>
  <c r="Z240"/>
  <c r="Z242"/>
  <c r="Z245"/>
  <c r="Z246"/>
  <c r="Z247"/>
  <c r="Z248"/>
  <c r="Z249"/>
  <c r="Z250"/>
  <c r="Z251"/>
  <c r="Z252"/>
  <c r="Z253"/>
  <c r="Z254"/>
  <c r="Z257"/>
  <c r="Z258"/>
  <c r="Z266"/>
  <c r="Z271"/>
  <c r="Z263" s="1"/>
  <c r="Z287"/>
  <c r="Z289"/>
  <c r="Z294"/>
  <c r="Z295"/>
  <c r="Z305"/>
  <c r="Z308"/>
  <c r="Z315"/>
  <c r="Z2"/>
  <c r="Z115"/>
  <c r="Z283"/>
  <c r="S170"/>
  <c r="S169"/>
  <c r="K283"/>
  <c r="R2"/>
  <c r="R269"/>
  <c r="R82"/>
  <c r="R83"/>
  <c r="R84"/>
  <c r="R145"/>
  <c r="R146"/>
  <c r="R231"/>
  <c r="R232"/>
  <c r="R316"/>
  <c r="R320"/>
  <c r="R3"/>
  <c r="R4"/>
  <c r="R5"/>
  <c r="R9"/>
  <c r="R10"/>
  <c r="R11"/>
  <c r="R12"/>
  <c r="R13"/>
  <c r="R14"/>
  <c r="R16"/>
  <c r="R20"/>
  <c r="R24"/>
  <c r="R25"/>
  <c r="R26"/>
  <c r="R28"/>
  <c r="R30"/>
  <c r="R32"/>
  <c r="R38"/>
  <c r="R39"/>
  <c r="R40"/>
  <c r="R41"/>
  <c r="R42"/>
  <c r="R47"/>
  <c r="R49"/>
  <c r="R51"/>
  <c r="R53"/>
  <c r="R55"/>
  <c r="R56"/>
  <c r="R57"/>
  <c r="R62"/>
  <c r="R67"/>
  <c r="R69"/>
  <c r="R70"/>
  <c r="R72"/>
  <c r="R73"/>
  <c r="R75"/>
  <c r="R79"/>
  <c r="R80"/>
  <c r="R86"/>
  <c r="R87"/>
  <c r="R88"/>
  <c r="R89"/>
  <c r="R90"/>
  <c r="R91"/>
  <c r="R92"/>
  <c r="R95"/>
  <c r="R96"/>
  <c r="R97"/>
  <c r="R98"/>
  <c r="R99"/>
  <c r="R100"/>
  <c r="R101"/>
  <c r="R102"/>
  <c r="R108"/>
  <c r="R110"/>
  <c r="R118"/>
  <c r="R121"/>
  <c r="R124"/>
  <c r="R128"/>
  <c r="R129"/>
  <c r="R130"/>
  <c r="R131"/>
  <c r="R137"/>
  <c r="R138"/>
  <c r="R139"/>
  <c r="R141"/>
  <c r="R142"/>
  <c r="R143"/>
  <c r="R149"/>
  <c r="R150"/>
  <c r="R151"/>
  <c r="R152"/>
  <c r="R154"/>
  <c r="R157"/>
  <c r="R158"/>
  <c r="R159"/>
  <c r="R162"/>
  <c r="R165"/>
  <c r="R166"/>
  <c r="R173"/>
  <c r="R174"/>
  <c r="R176"/>
  <c r="R177"/>
  <c r="R178"/>
  <c r="R179"/>
  <c r="R183"/>
  <c r="R185"/>
  <c r="R187"/>
  <c r="R193"/>
  <c r="R194"/>
  <c r="R195"/>
  <c r="R196"/>
  <c r="R199"/>
  <c r="R200"/>
  <c r="R201"/>
  <c r="R202"/>
  <c r="R207"/>
  <c r="R208"/>
  <c r="R214"/>
  <c r="R219"/>
  <c r="R224"/>
  <c r="R225"/>
  <c r="R226"/>
  <c r="R228"/>
  <c r="R233"/>
  <c r="R234"/>
  <c r="R237"/>
  <c r="R238"/>
  <c r="R239"/>
  <c r="R241"/>
  <c r="R243"/>
  <c r="R259"/>
  <c r="R260"/>
  <c r="R261"/>
  <c r="R262"/>
  <c r="R264"/>
  <c r="R265"/>
  <c r="R267"/>
  <c r="R268"/>
  <c r="R272"/>
  <c r="R273"/>
  <c r="R274"/>
  <c r="R275"/>
  <c r="R276"/>
  <c r="R277"/>
  <c r="R279"/>
  <c r="R280"/>
  <c r="R281"/>
  <c r="R282"/>
  <c r="R284"/>
  <c r="R285"/>
  <c r="R286"/>
  <c r="R288"/>
  <c r="R290"/>
  <c r="R291"/>
  <c r="R292"/>
  <c r="R293"/>
  <c r="R296"/>
  <c r="R297"/>
  <c r="R298"/>
  <c r="R299"/>
  <c r="R300"/>
  <c r="R301"/>
  <c r="R302"/>
  <c r="R303"/>
  <c r="R304"/>
  <c r="R306"/>
  <c r="R307"/>
  <c r="R310"/>
  <c r="R311"/>
  <c r="R312"/>
  <c r="R313"/>
  <c r="R314"/>
  <c r="R318"/>
  <c r="R319"/>
  <c r="R6"/>
  <c r="R7"/>
  <c r="R8"/>
  <c r="R15"/>
  <c r="R17"/>
  <c r="R18"/>
  <c r="R19"/>
  <c r="R21"/>
  <c r="R22"/>
  <c r="R23"/>
  <c r="R27"/>
  <c r="R33"/>
  <c r="R34"/>
  <c r="R35"/>
  <c r="R36"/>
  <c r="R37"/>
  <c r="R43"/>
  <c r="R44"/>
  <c r="R45"/>
  <c r="R46"/>
  <c r="R48"/>
  <c r="R50"/>
  <c r="R52"/>
  <c r="R54"/>
  <c r="R58"/>
  <c r="R59"/>
  <c r="R60"/>
  <c r="R61"/>
  <c r="R63"/>
  <c r="R64"/>
  <c r="R65"/>
  <c r="R66"/>
  <c r="R68"/>
  <c r="R71"/>
  <c r="R74"/>
  <c r="R76"/>
  <c r="R77"/>
  <c r="R78"/>
  <c r="R81"/>
  <c r="R85"/>
  <c r="R93"/>
  <c r="R94"/>
  <c r="R103"/>
  <c r="R104"/>
  <c r="R105"/>
  <c r="R106"/>
  <c r="R107"/>
  <c r="R111"/>
  <c r="R112"/>
  <c r="R113"/>
  <c r="R116"/>
  <c r="R117"/>
  <c r="R119"/>
  <c r="R120"/>
  <c r="R122"/>
  <c r="R123"/>
  <c r="R125"/>
  <c r="R126"/>
  <c r="R127"/>
  <c r="R132"/>
  <c r="R133"/>
  <c r="R134"/>
  <c r="R135"/>
  <c r="R136"/>
  <c r="R140"/>
  <c r="R144"/>
  <c r="R147"/>
  <c r="R148"/>
  <c r="R153"/>
  <c r="R155"/>
  <c r="R156"/>
  <c r="R160"/>
  <c r="R161"/>
  <c r="R163"/>
  <c r="R164"/>
  <c r="R168"/>
  <c r="R169"/>
  <c r="R170"/>
  <c r="R171"/>
  <c r="R172"/>
  <c r="R175"/>
  <c r="R180"/>
  <c r="R181"/>
  <c r="R182"/>
  <c r="R184"/>
  <c r="R186"/>
  <c r="R188"/>
  <c r="R189"/>
  <c r="R190"/>
  <c r="R191"/>
  <c r="R192"/>
  <c r="R197"/>
  <c r="R198"/>
  <c r="R203"/>
  <c r="R204"/>
  <c r="R205"/>
  <c r="R206"/>
  <c r="R209"/>
  <c r="R210"/>
  <c r="R211"/>
  <c r="R212"/>
  <c r="R213"/>
  <c r="R215"/>
  <c r="R216"/>
  <c r="R217"/>
  <c r="R218"/>
  <c r="R220"/>
  <c r="R223"/>
  <c r="R229"/>
  <c r="R230"/>
  <c r="R235"/>
  <c r="R236"/>
  <c r="R240"/>
  <c r="R242"/>
  <c r="R245"/>
  <c r="R246"/>
  <c r="R247"/>
  <c r="R248"/>
  <c r="R249"/>
  <c r="R250"/>
  <c r="R251"/>
  <c r="R252"/>
  <c r="R253"/>
  <c r="R254"/>
  <c r="R257"/>
  <c r="R263"/>
  <c r="R266"/>
  <c r="R271"/>
  <c r="R278"/>
  <c r="R287"/>
  <c r="R289"/>
  <c r="R294"/>
  <c r="R295"/>
  <c r="R305"/>
  <c r="R308"/>
  <c r="R315"/>
  <c r="R317"/>
  <c r="R321"/>
  <c r="O7"/>
  <c r="O8"/>
  <c r="O15"/>
  <c r="O17"/>
  <c r="O18"/>
  <c r="O19"/>
  <c r="O21"/>
  <c r="O22"/>
  <c r="O23"/>
  <c r="O27"/>
  <c r="O33"/>
  <c r="O34"/>
  <c r="O35"/>
  <c r="O36"/>
  <c r="O37"/>
  <c r="O43"/>
  <c r="O44"/>
  <c r="O45"/>
  <c r="O46"/>
  <c r="O48"/>
  <c r="O50"/>
  <c r="O52"/>
  <c r="O54"/>
  <c r="O58"/>
  <c r="O59"/>
  <c r="O60"/>
  <c r="O61"/>
  <c r="O63"/>
  <c r="O64"/>
  <c r="O65"/>
  <c r="O66"/>
  <c r="O68"/>
  <c r="O71"/>
  <c r="O74"/>
  <c r="O76"/>
  <c r="O77"/>
  <c r="O78"/>
  <c r="O81"/>
  <c r="O85"/>
  <c r="O93"/>
  <c r="O94"/>
  <c r="O103"/>
  <c r="O104"/>
  <c r="O105"/>
  <c r="O106"/>
  <c r="O107"/>
  <c r="O111"/>
  <c r="O112"/>
  <c r="O113"/>
  <c r="O116"/>
  <c r="O117"/>
  <c r="O119"/>
  <c r="O120"/>
  <c r="O122"/>
  <c r="O123"/>
  <c r="O125"/>
  <c r="O126"/>
  <c r="O127"/>
  <c r="O132"/>
  <c r="O133"/>
  <c r="O134"/>
  <c r="O135"/>
  <c r="O136"/>
  <c r="O140"/>
  <c r="O144"/>
  <c r="O147"/>
  <c r="O148"/>
  <c r="O153"/>
  <c r="O155"/>
  <c r="O156"/>
  <c r="O160"/>
  <c r="O161"/>
  <c r="O163"/>
  <c r="O164"/>
  <c r="O168"/>
  <c r="O169"/>
  <c r="O170"/>
  <c r="O171"/>
  <c r="O172"/>
  <c r="O175"/>
  <c r="O180"/>
  <c r="O181"/>
  <c r="O182"/>
  <c r="O184"/>
  <c r="O186"/>
  <c r="O188"/>
  <c r="O189"/>
  <c r="O190"/>
  <c r="O191"/>
  <c r="O192"/>
  <c r="O197"/>
  <c r="O198"/>
  <c r="O203"/>
  <c r="O204"/>
  <c r="O205"/>
  <c r="O206"/>
  <c r="O209"/>
  <c r="O210"/>
  <c r="O211"/>
  <c r="O212"/>
  <c r="O213"/>
  <c r="O215"/>
  <c r="O216"/>
  <c r="O217"/>
  <c r="O218"/>
  <c r="O220"/>
  <c r="O222"/>
  <c r="O223"/>
  <c r="O229"/>
  <c r="O230"/>
  <c r="O235"/>
  <c r="O236"/>
  <c r="O240"/>
  <c r="O242"/>
  <c r="O245"/>
  <c r="O246"/>
  <c r="O247"/>
  <c r="O250"/>
  <c r="O251"/>
  <c r="O252"/>
  <c r="O253"/>
  <c r="O254"/>
  <c r="O257"/>
  <c r="O258"/>
  <c r="O263"/>
  <c r="O266"/>
  <c r="O271"/>
  <c r="O278"/>
  <c r="O287"/>
  <c r="O289"/>
  <c r="O294"/>
  <c r="O295"/>
  <c r="O305"/>
  <c r="O308"/>
  <c r="O315"/>
  <c r="O317"/>
  <c r="O321"/>
  <c r="K4"/>
  <c r="K5"/>
  <c r="K9"/>
  <c r="K10"/>
  <c r="K11"/>
  <c r="K12"/>
  <c r="K13"/>
  <c r="K14"/>
  <c r="K16"/>
  <c r="K20"/>
  <c r="K24"/>
  <c r="K25"/>
  <c r="K26"/>
  <c r="K28"/>
  <c r="K30"/>
  <c r="K32"/>
  <c r="K38"/>
  <c r="K39"/>
  <c r="K40"/>
  <c r="K41"/>
  <c r="K42"/>
  <c r="K47"/>
  <c r="K49"/>
  <c r="K51"/>
  <c r="K53"/>
  <c r="K55"/>
  <c r="K56"/>
  <c r="K57"/>
  <c r="K62"/>
  <c r="K67"/>
  <c r="K69"/>
  <c r="K70"/>
  <c r="K72"/>
  <c r="K73"/>
  <c r="K75"/>
  <c r="K79"/>
  <c r="K80"/>
  <c r="K86"/>
  <c r="K87"/>
  <c r="K88"/>
  <c r="K89"/>
  <c r="K90"/>
  <c r="K91"/>
  <c r="K92"/>
  <c r="K95"/>
  <c r="K96"/>
  <c r="K97"/>
  <c r="K98"/>
  <c r="K99"/>
  <c r="K100"/>
  <c r="K102"/>
  <c r="K108"/>
  <c r="K110"/>
  <c r="K118"/>
  <c r="K121"/>
  <c r="K124"/>
  <c r="K128"/>
  <c r="K129"/>
  <c r="K130"/>
  <c r="K131"/>
  <c r="K137"/>
  <c r="K138"/>
  <c r="K139"/>
  <c r="K141"/>
  <c r="K142"/>
  <c r="K143"/>
  <c r="K149"/>
  <c r="K150"/>
  <c r="K151"/>
  <c r="K152"/>
  <c r="K154"/>
  <c r="K157"/>
  <c r="K158"/>
  <c r="K159"/>
  <c r="K162"/>
  <c r="K166"/>
  <c r="K173"/>
  <c r="K174"/>
  <c r="K176"/>
  <c r="K177"/>
  <c r="K178"/>
  <c r="K179"/>
  <c r="K183"/>
  <c r="K185"/>
  <c r="K187"/>
  <c r="K193"/>
  <c r="K194"/>
  <c r="K195"/>
  <c r="K196"/>
  <c r="K200"/>
  <c r="K201"/>
  <c r="K202"/>
  <c r="K207"/>
  <c r="K208"/>
  <c r="K214"/>
  <c r="K219"/>
  <c r="K224"/>
  <c r="K225"/>
  <c r="K226"/>
  <c r="K227"/>
  <c r="K228"/>
  <c r="K233"/>
  <c r="K234"/>
  <c r="K237"/>
  <c r="K238"/>
  <c r="K239"/>
  <c r="K241"/>
  <c r="K243"/>
  <c r="K259"/>
  <c r="K260"/>
  <c r="K261"/>
  <c r="K262"/>
  <c r="K264"/>
  <c r="K265"/>
  <c r="K267"/>
  <c r="K268"/>
  <c r="K272"/>
  <c r="K273"/>
  <c r="K274"/>
  <c r="K275"/>
  <c r="K276"/>
  <c r="K277"/>
  <c r="K279"/>
  <c r="K280"/>
  <c r="K281"/>
  <c r="K282"/>
  <c r="K284"/>
  <c r="K285"/>
  <c r="K286"/>
  <c r="K288"/>
  <c r="K290"/>
  <c r="K291"/>
  <c r="K292"/>
  <c r="K296"/>
  <c r="K297"/>
  <c r="K298"/>
  <c r="K299"/>
  <c r="K300"/>
  <c r="K301"/>
  <c r="K302"/>
  <c r="K303"/>
  <c r="K304"/>
  <c r="K306"/>
  <c r="K307"/>
  <c r="K310"/>
  <c r="K311"/>
  <c r="K312"/>
  <c r="K313"/>
  <c r="K314"/>
  <c r="K318"/>
  <c r="K319"/>
  <c r="O6"/>
  <c r="J3"/>
  <c r="S3" s="1"/>
  <c r="AA309" l="1"/>
</calcChain>
</file>

<file path=xl/sharedStrings.xml><?xml version="1.0" encoding="utf-8"?>
<sst xmlns="http://schemas.openxmlformats.org/spreadsheetml/2006/main" count="627" uniqueCount="310">
  <si>
    <t>Granada</t>
  </si>
  <si>
    <t>Huelva</t>
  </si>
  <si>
    <t>Sevilla</t>
  </si>
  <si>
    <t>Huesca</t>
  </si>
  <si>
    <t>Teruel</t>
  </si>
  <si>
    <t>Zaragoza</t>
  </si>
  <si>
    <t>Asturias</t>
  </si>
  <si>
    <t>Cantabria</t>
  </si>
  <si>
    <t>Avila</t>
  </si>
  <si>
    <t>Burgos</t>
  </si>
  <si>
    <t>Leon</t>
  </si>
  <si>
    <t>Palencia</t>
  </si>
  <si>
    <t>Valladolid</t>
  </si>
  <si>
    <t>Salamanca</t>
  </si>
  <si>
    <t>Segovia</t>
  </si>
  <si>
    <t>Zamora</t>
  </si>
  <si>
    <t>Albacete</t>
  </si>
  <si>
    <t>Ciudad Real</t>
  </si>
  <si>
    <t>Cuenca</t>
  </si>
  <si>
    <t>Guadalajara</t>
  </si>
  <si>
    <t>Toledo</t>
  </si>
  <si>
    <t>Barcelona</t>
  </si>
  <si>
    <t>Gerona</t>
  </si>
  <si>
    <t>Tarragona</t>
  </si>
  <si>
    <t>Badajoz</t>
  </si>
  <si>
    <t>La Coruña</t>
  </si>
  <si>
    <t>Lugo</t>
  </si>
  <si>
    <t>Orense</t>
  </si>
  <si>
    <t>Pontevedra</t>
  </si>
  <si>
    <t>La Rioja</t>
  </si>
  <si>
    <t>Madrid</t>
  </si>
  <si>
    <t>Murcia</t>
  </si>
  <si>
    <t>Navarra</t>
  </si>
  <si>
    <t>Alava</t>
  </si>
  <si>
    <t>Vizcaya</t>
  </si>
  <si>
    <t>Alicante</t>
  </si>
  <si>
    <t>Valencia</t>
  </si>
  <si>
    <t>Soria</t>
  </si>
  <si>
    <t>Bilbao</t>
  </si>
  <si>
    <t>Cádiz</t>
  </si>
  <si>
    <t>Castellón</t>
  </si>
  <si>
    <t>Málaga</t>
  </si>
  <si>
    <t>Oviedo</t>
  </si>
  <si>
    <t>Palma de Mallorca</t>
  </si>
  <si>
    <t>Pamplona</t>
  </si>
  <si>
    <t>Santa Cruz de Tenerife</t>
  </si>
  <si>
    <t>San Sebastián</t>
  </si>
  <si>
    <t>Santander</t>
  </si>
  <si>
    <t>Vigo</t>
  </si>
  <si>
    <t>Provincia</t>
  </si>
  <si>
    <t xml:space="preserve">Ciudad </t>
  </si>
  <si>
    <t>Almería</t>
  </si>
  <si>
    <t>Córdoba</t>
  </si>
  <si>
    <t>Jaén</t>
  </si>
  <si>
    <t>Las Palmas de Gran Canaria</t>
  </si>
  <si>
    <t>Lérida</t>
  </si>
  <si>
    <t>Cáceres</t>
  </si>
  <si>
    <t>Logroño</t>
  </si>
  <si>
    <t>Vitoria</t>
  </si>
  <si>
    <t>Guipúzcoa</t>
  </si>
  <si>
    <t>Melilla</t>
  </si>
  <si>
    <t>Ceuta</t>
  </si>
  <si>
    <t>El Ejido</t>
  </si>
  <si>
    <t>Roquetas de Mar</t>
  </si>
  <si>
    <t>Algeciras</t>
  </si>
  <si>
    <t>Chiclana de la Frontera</t>
  </si>
  <si>
    <t>El Puerto de Santa María</t>
  </si>
  <si>
    <t>Rota</t>
  </si>
  <si>
    <t>San Fernando</t>
  </si>
  <si>
    <t>San Lúcar de Barrameda</t>
  </si>
  <si>
    <t>Benalmádena</t>
  </si>
  <si>
    <t>Estepona</t>
  </si>
  <si>
    <t>Fuengirola</t>
  </si>
  <si>
    <t>Manilva</t>
  </si>
  <si>
    <t>Marbella</t>
  </si>
  <si>
    <t>Mijas</t>
  </si>
  <si>
    <t>Rincón de la Victoria</t>
  </si>
  <si>
    <t>Torremolinos</t>
  </si>
  <si>
    <t>Torrox</t>
  </si>
  <si>
    <t>Vélez Málaga</t>
  </si>
  <si>
    <t>Alcalá de Guadira</t>
  </si>
  <si>
    <t>Camas</t>
  </si>
  <si>
    <t>Dos Hermanas</t>
  </si>
  <si>
    <t>Mairena de Aljarafe</t>
  </si>
  <si>
    <t>San Juan de Aznalfarache</t>
  </si>
  <si>
    <t>Tomares</t>
  </si>
  <si>
    <t>Cuarte de la Huerva</t>
  </si>
  <si>
    <t>Utebo</t>
  </si>
  <si>
    <t>Calviá</t>
  </si>
  <si>
    <t>Ciutadella de Menorca</t>
  </si>
  <si>
    <t>Eivissa</t>
  </si>
  <si>
    <t>Inca</t>
  </si>
  <si>
    <t>Llucmajor</t>
  </si>
  <si>
    <t>Manacor</t>
  </si>
  <si>
    <t>Marratxí</t>
  </si>
  <si>
    <t>Ingenio</t>
  </si>
  <si>
    <t>Santa Lucía de Tirajana</t>
  </si>
  <si>
    <t>Telde</t>
  </si>
  <si>
    <t>San Cristóbal de la Laguna</t>
  </si>
  <si>
    <t>Camargo</t>
  </si>
  <si>
    <t>Castro Urdiales</t>
  </si>
  <si>
    <t>El Astillero</t>
  </si>
  <si>
    <t>Laredo</t>
  </si>
  <si>
    <t>Noja</t>
  </si>
  <si>
    <t>Piélagos</t>
  </si>
  <si>
    <t>Torrelavega</t>
  </si>
  <si>
    <t>Laguna de Duero</t>
  </si>
  <si>
    <t>Azuqueca de Henares</t>
  </si>
  <si>
    <t>Casarrubios de Monte</t>
  </si>
  <si>
    <t>Fuensalida</t>
  </si>
  <si>
    <t>Illescas</t>
  </si>
  <si>
    <t>Ocaña</t>
  </si>
  <si>
    <t>Seseña</t>
  </si>
  <si>
    <t>Talavera de la Reina</t>
  </si>
  <si>
    <t>Castelldefels</t>
  </si>
  <si>
    <t>Cerdanyola del Valles</t>
  </si>
  <si>
    <t>Cornellá de Llobregat</t>
  </si>
  <si>
    <t>Cubelles</t>
  </si>
  <si>
    <t>El Masnou</t>
  </si>
  <si>
    <t>El Prat de Llobregat</t>
  </si>
  <si>
    <t>Esparreguera</t>
  </si>
  <si>
    <t>Esplugues de Llobregat</t>
  </si>
  <si>
    <t>Gavá</t>
  </si>
  <si>
    <t>Granollers</t>
  </si>
  <si>
    <t>Igualada</t>
  </si>
  <si>
    <t>Les Franqueses del Valles</t>
  </si>
  <si>
    <t>L´Hospitalet de Llobregat</t>
  </si>
  <si>
    <t>Malgrat de Mar</t>
  </si>
  <si>
    <t>Manresa</t>
  </si>
  <si>
    <t>Martorell</t>
  </si>
  <si>
    <t>Mataró</t>
  </si>
  <si>
    <t>Molins de Rei</t>
  </si>
  <si>
    <t>Mollet de Valles</t>
  </si>
  <si>
    <t>Montcada i Reixac</t>
  </si>
  <si>
    <t>Montgat</t>
  </si>
  <si>
    <t>Pineda de Mar</t>
  </si>
  <si>
    <t>Premiá de Mar</t>
  </si>
  <si>
    <t>Ripollet</t>
  </si>
  <si>
    <t>Rubí</t>
  </si>
  <si>
    <t>Sabadell</t>
  </si>
  <si>
    <t>St Adriá de Besós</t>
  </si>
  <si>
    <t>Sant Andreu de la Barca</t>
  </si>
  <si>
    <t>St Boi de Llobregat</t>
  </si>
  <si>
    <t>St Cugat del Valles</t>
  </si>
  <si>
    <t>Sant Feliu de Llobregat</t>
  </si>
  <si>
    <t>Sant Joan Despí</t>
  </si>
  <si>
    <t>St Pere de Ribes</t>
  </si>
  <si>
    <t>Sant Quirze del Valles</t>
  </si>
  <si>
    <t>Sant Vicenc del Horst</t>
  </si>
  <si>
    <t>Santa Coloma de Gramanet</t>
  </si>
  <si>
    <t>Santa Perpetua de Mogoda</t>
  </si>
  <si>
    <t>Sitges</t>
  </si>
  <si>
    <t>Terrassa</t>
  </si>
  <si>
    <t>Villadecans</t>
  </si>
  <si>
    <t>Vilanova i la Geltrú</t>
  </si>
  <si>
    <t>Vilassar de Mar</t>
  </si>
  <si>
    <t>Tordera</t>
  </si>
  <si>
    <t>Vilafranca del Penedes</t>
  </si>
  <si>
    <t>Blanes</t>
  </si>
  <si>
    <t>Figueres</t>
  </si>
  <si>
    <t>Lloret de Mar</t>
  </si>
  <si>
    <t>Palafrugell</t>
  </si>
  <si>
    <t>Salt</t>
  </si>
  <si>
    <t>Calafell</t>
  </si>
  <si>
    <t>Cambrils</t>
  </si>
  <si>
    <t>Cunit</t>
  </si>
  <si>
    <t>El Vendrell</t>
  </si>
  <si>
    <t>Mont- Roig de Camp</t>
  </si>
  <si>
    <t>Reus</t>
  </si>
  <si>
    <t>Salou</t>
  </si>
  <si>
    <t>Sant Carles de la Rapita</t>
  </si>
  <si>
    <t>Torremdebarra</t>
  </si>
  <si>
    <t>Vila-Seca</t>
  </si>
  <si>
    <t>Benidorm</t>
  </si>
  <si>
    <t>Calpe</t>
  </si>
  <si>
    <t>Dénia</t>
  </si>
  <si>
    <t>El Campello</t>
  </si>
  <si>
    <t>Elche</t>
  </si>
  <si>
    <t>Guardamar del Segura</t>
  </si>
  <si>
    <t>San Vicente del Raspeig</t>
  </si>
  <si>
    <t>San Juan de Alicante</t>
  </si>
  <si>
    <t>Torrevieja</t>
  </si>
  <si>
    <t>Almazora</t>
  </si>
  <si>
    <t>Burriana</t>
  </si>
  <si>
    <t>Villarreal</t>
  </si>
  <si>
    <t>Vinarós</t>
  </si>
  <si>
    <t>Alaquas</t>
  </si>
  <si>
    <t>Albal</t>
  </si>
  <si>
    <t>Alboraya</t>
  </si>
  <si>
    <t>Aldaia</t>
  </si>
  <si>
    <t>Alzira</t>
  </si>
  <si>
    <t>Benetússer</t>
  </si>
  <si>
    <t>Burjassor</t>
  </si>
  <si>
    <t>Carcaixent</t>
  </si>
  <si>
    <t>Catarroja</t>
  </si>
  <si>
    <t>Gandía</t>
  </si>
  <si>
    <t>La Pobla de Vallbona</t>
  </si>
  <si>
    <t>Manises</t>
  </si>
  <si>
    <t>Massamagrell</t>
  </si>
  <si>
    <t>Mislata</t>
  </si>
  <si>
    <t>Moncada</t>
  </si>
  <si>
    <t>Paiporta</t>
  </si>
  <si>
    <t>Picassent</t>
  </si>
  <si>
    <t>Quart de Poblet</t>
  </si>
  <si>
    <t>Riba-Roja de Turia</t>
  </si>
  <si>
    <t>Sagunto</t>
  </si>
  <si>
    <t>Torrent</t>
  </si>
  <si>
    <t>Xirivella</t>
  </si>
  <si>
    <t>Arteixo</t>
  </si>
  <si>
    <t>Culleredo</t>
  </si>
  <si>
    <t>Ferrol</t>
  </si>
  <si>
    <t>Santiago de Compostela</t>
  </si>
  <si>
    <t>Cartagena</t>
  </si>
  <si>
    <t>Lorca</t>
  </si>
  <si>
    <t>Molina de Segura</t>
  </si>
  <si>
    <t>Ricote</t>
  </si>
  <si>
    <t>San Pedro de Pinatar</t>
  </si>
  <si>
    <t>Rentería</t>
  </si>
  <si>
    <t>Baracaldo</t>
  </si>
  <si>
    <t>Guecho</t>
  </si>
  <si>
    <t>Portugalete</t>
  </si>
  <si>
    <t>Santurce</t>
  </si>
  <si>
    <t>Sestao</t>
  </si>
  <si>
    <t>Alcalá de Henares</t>
  </si>
  <si>
    <t>Alcobendas</t>
  </si>
  <si>
    <t>Alcorcón</t>
  </si>
  <si>
    <t>Algete</t>
  </si>
  <si>
    <t>Alpedrete</t>
  </si>
  <si>
    <t>Aranjuez</t>
  </si>
  <si>
    <t>Arganda del Rey</t>
  </si>
  <si>
    <t>Arroyomolinos</t>
  </si>
  <si>
    <t>Boadilla del Monte</t>
  </si>
  <si>
    <t>Ciempozuelos</t>
  </si>
  <si>
    <t>Collado Villalba</t>
  </si>
  <si>
    <t>Colmenar Viejo</t>
  </si>
  <si>
    <t>Coslada</t>
  </si>
  <si>
    <t>El Escorial</t>
  </si>
  <si>
    <t>Fuenlabrada</t>
  </si>
  <si>
    <t>Galapagar</t>
  </si>
  <si>
    <t>Humanes de Madrid</t>
  </si>
  <si>
    <t>Las Rozas de Madrid</t>
  </si>
  <si>
    <t>Leganés</t>
  </si>
  <si>
    <t>Majadahonda</t>
  </si>
  <si>
    <t>Mejorada del Campo</t>
  </si>
  <si>
    <t>Navalcarnero</t>
  </si>
  <si>
    <t>Paracuellos del Jarama</t>
  </si>
  <si>
    <t>Parla</t>
  </si>
  <si>
    <t>Pinto</t>
  </si>
  <si>
    <t>Pozuelo de Alarcón</t>
  </si>
  <si>
    <t>Rivas-Vaciamadrid</t>
  </si>
  <si>
    <t>San Fernando de Henares</t>
  </si>
  <si>
    <t>San Lorenzo del Escorial</t>
  </si>
  <si>
    <t>San Martí de la Vega</t>
  </si>
  <si>
    <t>San Sebastián de los Reyes</t>
  </si>
  <si>
    <t>Torrejón de Ardoz</t>
  </si>
  <si>
    <t>Tres Cantos</t>
  </si>
  <si>
    <t>Valdemoro</t>
  </si>
  <si>
    <t>Villanueva del Pardillo</t>
  </si>
  <si>
    <t>Móstoles</t>
  </si>
  <si>
    <t>Villaviciosa de Odón</t>
  </si>
  <si>
    <t>Araucas</t>
  </si>
  <si>
    <t>Islas Baleares</t>
  </si>
  <si>
    <t>León</t>
  </si>
  <si>
    <t xml:space="preserve">Las Palmas </t>
  </si>
  <si>
    <t>Precio metro cuadrado a 31/08/2014 según el índice fotocasa</t>
  </si>
  <si>
    <t>Mutxamel</t>
  </si>
  <si>
    <t>Gijon</t>
  </si>
  <si>
    <t>Aviles</t>
  </si>
  <si>
    <t>Siero</t>
  </si>
  <si>
    <t>Villaviciosa</t>
  </si>
  <si>
    <t>Almedralejo</t>
  </si>
  <si>
    <t>Caldes de Montbui</t>
  </si>
  <si>
    <t>Jerez de la Frontera</t>
  </si>
  <si>
    <t>Santa Cruz de Bezana</t>
  </si>
  <si>
    <t>Motril</t>
  </si>
  <si>
    <t>Tarrega</t>
  </si>
  <si>
    <t>Getafe</t>
  </si>
  <si>
    <t>San Agustin de Guadalix</t>
  </si>
  <si>
    <t>Castilleja de la Cuesta</t>
  </si>
  <si>
    <t>Coria del Río</t>
  </si>
  <si>
    <t>Alfafar</t>
  </si>
  <si>
    <t>Massanassa</t>
  </si>
  <si>
    <t>Pucol</t>
  </si>
  <si>
    <t>Diferencia de precio entre la oferta y lo que los compradores potenciales ofrecen, en % según idealista a  31/08/2014</t>
  </si>
  <si>
    <t xml:space="preserve">Bajada en términos reales del precio de los pisos, desde precio pico hasta el 31/08/2014, según el índice Fotocasa </t>
  </si>
  <si>
    <t xml:space="preserve">Precio pico en euros/metro cuadrado según el índice fotocasa (finales de 2006) </t>
  </si>
  <si>
    <t>Precio euros/metro cuadrado a 31/08/2013 según el índice fotocasa</t>
  </si>
  <si>
    <t xml:space="preserve">Fecha de constatación del precio de pico según el índice fotocasa </t>
  </si>
  <si>
    <t>Diferencia de precio entre la oferta y lo que los compradores potenciales ofrecen, en % según idealista a  31/08/2013</t>
  </si>
  <si>
    <t>Bajada nominal del precio de los pisos desde precio de pico hasta el a 31/08/2013, según el índice Fotocasa en %</t>
  </si>
  <si>
    <t xml:space="preserve">Bajada en términos reales del precio de los pisos, desde precio pico a fecha de 31/08/2013, según el índice Fotocasa    </t>
  </si>
  <si>
    <t>Bajada nominal del precio de los pisos desde precio de pico a fecha de 31/08/2014, según índice Fotocasa en %</t>
  </si>
  <si>
    <t>Bajada nominal incluyendo la corrección adicional de la mitad de la rebaja exigida por los compradores en el índice de idealista, desde precio de pico a fecha de 31/08/2013</t>
  </si>
  <si>
    <t>Bajada nominal incluyendo la corrección adicional de la mitad de la rebaja exigida por los compradores en el índice de idealista, desde precio de pico a fecha de 31/08/2014</t>
  </si>
  <si>
    <t>Bajada/subidas nominales para el período entre el 31/08/2013 y el 31/08/2014. Las bajadas tienen un signo negativo, las subidas no.</t>
  </si>
  <si>
    <t>Sin datos</t>
  </si>
  <si>
    <t>España</t>
  </si>
  <si>
    <t>Bajada en términos reales desde el precio de pico (Fotocasa) hasta 31/08/2013 incluyendo la corrección adicional de la mitad de la rebaja exigida por los compradores en el índice de idealista y la inflación según datos del Instituto Nacional de Estadística en %</t>
  </si>
  <si>
    <t>Bajada nominal desde el precio de pico (Fotocasa) hasta 31/08/2014 incluyendo la corrección adicional de la mitad de la rebaja exigida por los compradores en el índice de idealista</t>
  </si>
  <si>
    <t>Bajada en términos reales desde el precio de pico (Fotocasa) hasta 31/08/2014 incluyendo la corrección adicional de la mitad de la rebaja exigida por los compradores en el índice de idealista y la inflación según datos del Instituto Nacional de Estadística en %</t>
  </si>
  <si>
    <t>Precio metro cuadrado a 31/08/2015 según el índice fotocasa</t>
  </si>
  <si>
    <t>Diferencia de precio entre la oferta y lo que los compradores potenciales ofrecen, en % según idealista a  31/08/2015</t>
  </si>
  <si>
    <t>Bajada nominal del precio de los pisos desde precio de pico a fecha de 31/08/2015, según índice Fotocasa en %</t>
  </si>
  <si>
    <t>Bajada en términos reales del precio de los pisos, desde precio pico hasta el 31/08/2015, según el índice Fotocasa</t>
  </si>
  <si>
    <t>Bajada nominal incluyendo la corrección adicional de la mitad de la rebaja exigida por los compradores en el índice de idealista, desde precio de pico a fecha de 31/08/2015</t>
  </si>
  <si>
    <t>Bajada nominal desde el precio de pico (Fotocasa) hasta 31/08/2015 incluyendo la corrección adicional de la mitad de la rebaja exigida por los compradores en el índice de idealista</t>
  </si>
  <si>
    <t>Bajada en términos reales desde el precio de pico (Fotocasa) hasta 31/08/2015 incluyendo la corrección adicional de la mitad de la rebaja exigida por los compradores en el índice de idealista y la inflación según datos del Instituto Nacional de Estadística en %</t>
  </si>
  <si>
    <t>Bajada/subidas nominales para el período entre el 31/08/2014 y el 31/08/2015. Las bajadas tienen un signo negativo, las subidas no.</t>
  </si>
  <si>
    <t>?</t>
  </si>
  <si>
    <t>Bajada nominal desde el precio de pico (Fotocasa) hasta 31/08/2013 incluyendo la corrección adicional de la mitad de la rebaja exigida por los compradores en el índice de idealista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</si>
</sst>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7" fontId="0" fillId="0" borderId="0" xfId="0" applyNumberFormat="1"/>
    <xf numFmtId="10" fontId="0" fillId="0" borderId="0" xfId="0" applyNumberFormat="1"/>
    <xf numFmtId="0" fontId="2" fillId="0" borderId="0" xfId="0" applyFont="1"/>
    <xf numFmtId="10" fontId="2" fillId="0" borderId="0" xfId="0" applyNumberFormat="1" applyFont="1"/>
    <xf numFmtId="17" fontId="2" fillId="0" borderId="0" xfId="0" applyNumberFormat="1" applyFont="1"/>
    <xf numFmtId="0" fontId="0" fillId="2" borderId="0" xfId="0" applyFill="1"/>
    <xf numFmtId="17" fontId="0" fillId="2" borderId="0" xfId="0" applyNumberFormat="1" applyFill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21"/>
  <sheetViews>
    <sheetView tabSelected="1" workbookViewId="0">
      <selection activeCell="A33" sqref="A33"/>
    </sheetView>
  </sheetViews>
  <sheetFormatPr defaultRowHeight="12.75"/>
  <cols>
    <col min="2" max="2" width="19.140625" customWidth="1"/>
    <col min="3" max="3" width="12.140625" customWidth="1"/>
    <col min="4" max="4" width="10.7109375" customWidth="1"/>
    <col min="5" max="5" width="12.28515625" customWidth="1"/>
    <col min="6" max="6" width="8.7109375" style="2" customWidth="1"/>
    <col min="7" max="7" width="8.85546875" style="2" customWidth="1"/>
    <col min="8" max="8" width="9.85546875" style="2" customWidth="1"/>
    <col min="9" max="9" width="12.140625" customWidth="1"/>
    <col min="10" max="10" width="15.28515625" style="2" customWidth="1"/>
    <col min="11" max="11" width="14.42578125" style="2" customWidth="1"/>
    <col min="12" max="12" width="12.28515625" customWidth="1"/>
    <col min="13" max="13" width="15.140625" style="2" customWidth="1"/>
    <col min="14" max="14" width="18.140625" style="2" customWidth="1"/>
    <col min="15" max="15" width="16.5703125" style="2" customWidth="1"/>
    <col min="16" max="16" width="19" customWidth="1"/>
    <col min="17" max="17" width="18.7109375" style="2" customWidth="1"/>
    <col min="18" max="18" width="8.85546875" customWidth="1"/>
    <col min="19" max="19" width="12.5703125" customWidth="1"/>
    <col min="20" max="20" width="8.7109375" customWidth="1"/>
    <col min="21" max="21" width="10.42578125" style="4" customWidth="1"/>
    <col min="22" max="22" width="8.85546875" style="2" customWidth="1"/>
    <col min="23" max="23" width="8.140625" style="2" customWidth="1"/>
    <col min="24" max="24" width="13.140625" customWidth="1"/>
    <col min="25" max="25" width="21.5703125" style="2" customWidth="1"/>
    <col min="26" max="26" width="13.28515625" style="2" customWidth="1"/>
  </cols>
  <sheetData>
    <row r="1" spans="1:27">
      <c r="A1" t="s">
        <v>49</v>
      </c>
      <c r="B1" t="s">
        <v>50</v>
      </c>
      <c r="C1" s="3" t="s">
        <v>285</v>
      </c>
      <c r="D1" s="3" t="s">
        <v>287</v>
      </c>
      <c r="E1" s="3" t="s">
        <v>286</v>
      </c>
      <c r="F1" s="4" t="s">
        <v>288</v>
      </c>
      <c r="G1" s="4" t="s">
        <v>289</v>
      </c>
      <c r="H1" s="4" t="s">
        <v>290</v>
      </c>
      <c r="I1" s="3" t="s">
        <v>292</v>
      </c>
      <c r="J1" s="4" t="s">
        <v>309</v>
      </c>
      <c r="K1" s="4" t="s">
        <v>297</v>
      </c>
      <c r="L1" s="3" t="s">
        <v>264</v>
      </c>
      <c r="M1" s="4" t="s">
        <v>283</v>
      </c>
      <c r="N1" s="4" t="s">
        <v>291</v>
      </c>
      <c r="O1" s="4" t="s">
        <v>284</v>
      </c>
      <c r="P1" s="3" t="s">
        <v>293</v>
      </c>
      <c r="Q1" s="4" t="s">
        <v>298</v>
      </c>
      <c r="R1" s="4" t="s">
        <v>299</v>
      </c>
      <c r="S1" s="4" t="s">
        <v>294</v>
      </c>
      <c r="T1" t="s">
        <v>300</v>
      </c>
      <c r="U1" s="4" t="s">
        <v>301</v>
      </c>
      <c r="V1" s="2" t="s">
        <v>302</v>
      </c>
      <c r="W1" s="2" t="s">
        <v>303</v>
      </c>
      <c r="X1" t="s">
        <v>304</v>
      </c>
      <c r="Y1" s="2" t="s">
        <v>305</v>
      </c>
      <c r="Z1" s="2" t="s">
        <v>306</v>
      </c>
      <c r="AA1" t="s">
        <v>307</v>
      </c>
    </row>
    <row r="2" spans="1:27" ht="12" customHeight="1">
      <c r="A2" s="3" t="s">
        <v>296</v>
      </c>
      <c r="C2" s="3">
        <v>2938</v>
      </c>
      <c r="D2" s="1">
        <v>39142</v>
      </c>
      <c r="E2" s="3">
        <v>1746</v>
      </c>
      <c r="F2" s="2">
        <v>0.23899999999999999</v>
      </c>
      <c r="G2" s="2">
        <f>(C2-E2)/C2</f>
        <v>0.40571817562968004</v>
      </c>
      <c r="H2" s="2">
        <f>(C2-(E2/1.163))/C2</f>
        <v>0.48900960931184873</v>
      </c>
      <c r="I2">
        <f t="shared" ref="I2" si="0">E2*(1-(F2/2))</f>
        <v>1537.3530000000001</v>
      </c>
      <c r="J2" s="2">
        <f>(C2-I2)/C2</f>
        <v>0.47673485364193324</v>
      </c>
      <c r="K2" s="2">
        <f>(C2-(I2/1.163))/C2</f>
        <v>0.55007296099908276</v>
      </c>
      <c r="L2" s="3">
        <v>1647</v>
      </c>
      <c r="M2" s="4">
        <v>0.21</v>
      </c>
      <c r="N2" s="2">
        <f>(C2-L2)/C2</f>
        <v>0.4394145677331518</v>
      </c>
      <c r="O2" s="2">
        <f>(C2-(L2/1.158))/C2</f>
        <v>0.51590204467456979</v>
      </c>
      <c r="P2">
        <f>L2*(1-(M2/2))</f>
        <v>1474.0650000000001</v>
      </c>
      <c r="Q2" s="2">
        <f>(C2-P2)/C2</f>
        <v>0.49827603812117083</v>
      </c>
      <c r="R2" s="2">
        <f>(C2-(P2/1.158))/C2</f>
        <v>0.5667323299837399</v>
      </c>
      <c r="S2" s="2">
        <f>-(Q2-J2)</f>
        <v>-2.1541184479237585E-2</v>
      </c>
      <c r="T2">
        <v>1646</v>
      </c>
      <c r="U2" s="4">
        <v>0.216</v>
      </c>
      <c r="V2" s="2">
        <f>(C2-T2)/C2</f>
        <v>0.43975493533015658</v>
      </c>
      <c r="W2" s="2">
        <f>(C2-(T2/1.14))/C2</f>
        <v>0.50855696081592672</v>
      </c>
      <c r="X2">
        <f>T2*(1-(U2/2))</f>
        <v>1468.232</v>
      </c>
      <c r="Y2" s="2">
        <f>(C2-X2)/C2</f>
        <v>0.50026140231449967</v>
      </c>
      <c r="Z2" s="2">
        <f>(C2-(X2/1.14))/C2</f>
        <v>0.56163280904780677</v>
      </c>
      <c r="AA2" s="2">
        <f>-(Y2-Q2)</f>
        <v>-1.9853641933288424E-3</v>
      </c>
    </row>
    <row r="3" spans="1:27" ht="12.75" customHeight="1">
      <c r="A3" t="s">
        <v>33</v>
      </c>
      <c r="C3">
        <v>3700</v>
      </c>
      <c r="D3" s="1">
        <v>38991</v>
      </c>
      <c r="E3">
        <v>2320</v>
      </c>
      <c r="F3" s="2">
        <v>0.23100000000000001</v>
      </c>
      <c r="G3" s="2">
        <f>(C3-E3)/C3</f>
        <v>0.37297297297297299</v>
      </c>
      <c r="H3" s="2">
        <f>(C3-(E3/1.163))/C3</f>
        <v>0.46085380307220375</v>
      </c>
      <c r="I3">
        <f t="shared" ref="I3:I56" si="1">E3*(1-(F3/2))</f>
        <v>2052.04</v>
      </c>
      <c r="J3" s="2">
        <f>(C3-I3)/C3</f>
        <v>0.44539459459459463</v>
      </c>
      <c r="K3" s="2">
        <f>(C3-(I3/1.163))/C3</f>
        <v>0.52312518881736425</v>
      </c>
      <c r="L3">
        <v>2113</v>
      </c>
      <c r="M3" s="2">
        <v>0.219</v>
      </c>
      <c r="N3" s="2">
        <f>(C3-L3)/C3</f>
        <v>0.42891891891891892</v>
      </c>
      <c r="O3" s="2">
        <f>(C3-(L3/1.158))/C3</f>
        <v>0.5068384446622789</v>
      </c>
      <c r="P3">
        <f>L3*(1-(M3/2))</f>
        <v>1881.6264999999999</v>
      </c>
      <c r="Q3" s="2">
        <f>(C3-P3)/C3</f>
        <v>0.49145229729729734</v>
      </c>
      <c r="R3" s="2">
        <f>(C3-(P3/1.158))/C3</f>
        <v>0.56083963497175937</v>
      </c>
      <c r="S3" s="2">
        <f>-(Q3-J3)</f>
        <v>-4.6057702702702707E-2</v>
      </c>
      <c r="T3">
        <v>2060</v>
      </c>
      <c r="U3" s="4">
        <v>0.161</v>
      </c>
      <c r="V3" s="2">
        <f>(C3-T3)/C3</f>
        <v>0.44324324324324327</v>
      </c>
      <c r="W3" s="2">
        <f>(C3-(T3/1.148))/C3</f>
        <v>0.51502024672756375</v>
      </c>
      <c r="X3">
        <f t="shared" ref="X3:X56" si="2">T3*(1-(U3/2))</f>
        <v>1894.17</v>
      </c>
      <c r="Y3" s="2">
        <f>(C3-X3)/C3</f>
        <v>0.48806216216216214</v>
      </c>
      <c r="Z3" s="2">
        <f>(C3-(X3/1.148))/C3</f>
        <v>0.55406111686599491</v>
      </c>
      <c r="AA3" s="2">
        <f t="shared" ref="AA3:AA56" si="3">-(Y3-Q3)</f>
        <v>3.3901351351351972E-3</v>
      </c>
    </row>
    <row r="4" spans="1:27" ht="12.75" customHeight="1">
      <c r="A4" t="s">
        <v>33</v>
      </c>
      <c r="B4" t="s">
        <v>58</v>
      </c>
      <c r="C4">
        <v>3823</v>
      </c>
      <c r="D4" s="1">
        <v>38991</v>
      </c>
      <c r="E4">
        <v>2381</v>
      </c>
      <c r="F4" s="2">
        <v>0.23</v>
      </c>
      <c r="G4" s="2">
        <f>(C4-E4)/C4</f>
        <v>0.37719068794140725</v>
      </c>
      <c r="H4" s="2">
        <f>(C4-(E4/1.163))/C4</f>
        <v>0.46448038516028139</v>
      </c>
      <c r="I4">
        <f t="shared" si="1"/>
        <v>2107.1849999999999</v>
      </c>
      <c r="J4" s="2">
        <f>(C4-I4)/C4</f>
        <v>0.44881375882814545</v>
      </c>
      <c r="K4" s="2">
        <f>(C4-(I4/1.163))/C4</f>
        <v>0.52606514086684908</v>
      </c>
      <c r="L4">
        <v>2177</v>
      </c>
      <c r="M4" s="2">
        <v>0.217</v>
      </c>
      <c r="N4" s="2">
        <f>(C4-L4)/C4</f>
        <v>0.43055192257389485</v>
      </c>
      <c r="O4" s="2">
        <f>(C4-(L4/1.158))/C4</f>
        <v>0.50824863780129081</v>
      </c>
      <c r="P4">
        <f t="shared" ref="P4:P46" si="4">L4*(1-(M4/2))</f>
        <v>1940.7954999999999</v>
      </c>
      <c r="Q4" s="2">
        <f>(C4-P4)/C4</f>
        <v>0.49233703897462727</v>
      </c>
      <c r="R4" s="2">
        <f>(C4-(P4/1.158))/C4</f>
        <v>0.5616036605998509</v>
      </c>
      <c r="S4" s="2">
        <f t="shared" ref="S4:S57" si="5">-(Q4-J4)</f>
        <v>-4.3523280146481824E-2</v>
      </c>
      <c r="T4">
        <v>2109</v>
      </c>
      <c r="U4" s="4">
        <v>0.16600000000000001</v>
      </c>
      <c r="V4" s="2">
        <f>(C4-T4)/C4</f>
        <v>0.44833900078472405</v>
      </c>
      <c r="W4" s="2">
        <f>(C4-(T4/1.148))/C4</f>
        <v>0.51945905991700703</v>
      </c>
      <c r="X4">
        <f t="shared" si="2"/>
        <v>1933.953</v>
      </c>
      <c r="Y4" s="2">
        <f>(C4-X4)/C4</f>
        <v>0.49412686371959197</v>
      </c>
      <c r="Z4" s="2">
        <f>(C4-(X4/1.148))/C4</f>
        <v>0.55934395794389535</v>
      </c>
      <c r="AA4" s="2">
        <f t="shared" si="3"/>
        <v>-1.7898247449646965E-3</v>
      </c>
    </row>
    <row r="5" spans="1:27" ht="12.75" customHeight="1">
      <c r="A5" t="s">
        <v>16</v>
      </c>
      <c r="C5">
        <v>2292</v>
      </c>
      <c r="D5" s="1">
        <v>38991</v>
      </c>
      <c r="E5">
        <v>1441</v>
      </c>
      <c r="F5" s="2">
        <v>0.19800000000000001</v>
      </c>
      <c r="G5" s="2">
        <f>(C5-E5)/C5</f>
        <v>0.37129144851657941</v>
      </c>
      <c r="H5" s="2">
        <f>(C5-(E5/1.163))/C5</f>
        <v>0.45940795229284564</v>
      </c>
      <c r="I5">
        <f t="shared" si="1"/>
        <v>1298.3410000000001</v>
      </c>
      <c r="J5" s="2">
        <f>(C5-I5)/C5</f>
        <v>0.43353359511343798</v>
      </c>
      <c r="K5" s="2">
        <f>(C5-(I5/1.163))/C5</f>
        <v>0.51292656501585376</v>
      </c>
      <c r="L5">
        <v>1324</v>
      </c>
      <c r="M5" s="2">
        <v>0.26</v>
      </c>
      <c r="N5" s="2">
        <f>(C5-L5)/C5</f>
        <v>0.42233856893542759</v>
      </c>
      <c r="O5" s="2">
        <f>(C5-(L5/1.158))/C5</f>
        <v>0.50115593172316708</v>
      </c>
      <c r="P5">
        <f t="shared" si="4"/>
        <v>1151.8799999999999</v>
      </c>
      <c r="Q5" s="2">
        <f>(C5-P5)/C5</f>
        <v>0.49743455497382205</v>
      </c>
      <c r="R5" s="2">
        <f>(C5-(P5/1.158))/C5</f>
        <v>0.56600566059915547</v>
      </c>
      <c r="S5" s="2">
        <f t="shared" si="5"/>
        <v>-6.3900959860384077E-2</v>
      </c>
      <c r="T5">
        <v>1294</v>
      </c>
      <c r="U5" s="4">
        <v>0.24199999999999999</v>
      </c>
      <c r="V5" s="2">
        <f>(C5-T5)/C5</f>
        <v>0.43542757417102967</v>
      </c>
      <c r="W5" s="2">
        <f>(C5-(T5/1.148))/C5</f>
        <v>0.50821217262284812</v>
      </c>
      <c r="X5">
        <f t="shared" si="2"/>
        <v>1137.4259999999999</v>
      </c>
      <c r="Y5" s="2">
        <f>(C5-X5)/C5</f>
        <v>0.50374083769633515</v>
      </c>
      <c r="Z5" s="2">
        <f>(C5-(X5/1.148))/C5</f>
        <v>0.56771849973548349</v>
      </c>
      <c r="AA5" s="2">
        <f t="shared" si="3"/>
        <v>-6.3062827225131013E-3</v>
      </c>
    </row>
    <row r="6" spans="1:27" ht="12.75" customHeight="1">
      <c r="A6" t="s">
        <v>35</v>
      </c>
      <c r="C6">
        <v>2180</v>
      </c>
      <c r="D6" s="1">
        <v>38961</v>
      </c>
      <c r="E6">
        <v>1388</v>
      </c>
      <c r="F6" s="2">
        <v>0.26700000000000002</v>
      </c>
      <c r="G6" s="2">
        <f>(C6-E6)/C6</f>
        <v>0.363302752293578</v>
      </c>
      <c r="H6" s="2">
        <f>(C6-(E6/1.161))/C6</f>
        <v>0.45159582454227221</v>
      </c>
      <c r="I6">
        <f t="shared" si="1"/>
        <v>1202.702</v>
      </c>
      <c r="J6" s="2">
        <f>(C6-I6)/C6</f>
        <v>0.44830183486238534</v>
      </c>
      <c r="K6" s="2">
        <f>(C6-(I6/1.161))/C6</f>
        <v>0.52480778196587885</v>
      </c>
      <c r="L6">
        <v>1333</v>
      </c>
      <c r="M6" s="2">
        <v>0.23899999999999999</v>
      </c>
      <c r="N6" s="2">
        <f>(C6-L6)/C6</f>
        <v>0.3885321100917431</v>
      </c>
      <c r="O6" s="2">
        <f>((C6-(I6/1.156))/C6)</f>
        <v>0.52275245230310152</v>
      </c>
      <c r="P6">
        <f t="shared" si="4"/>
        <v>1173.7065</v>
      </c>
      <c r="Q6" s="2">
        <f>(C6-P6)/C6</f>
        <v>0.4616025229357798</v>
      </c>
      <c r="R6" s="2">
        <f>(C6-(P6/1.156))/C6</f>
        <v>0.53425823783371962</v>
      </c>
      <c r="S6" s="2">
        <f t="shared" si="5"/>
        <v>-1.3300688073394462E-2</v>
      </c>
      <c r="T6">
        <v>1324</v>
      </c>
      <c r="U6" s="4">
        <v>0.22600000000000001</v>
      </c>
      <c r="V6" s="2">
        <f>(C6-T6)/C6</f>
        <v>0.39266055045871562</v>
      </c>
      <c r="W6" s="2">
        <f>(C6-(T6/1.153))/C6</f>
        <v>0.47325286249671777</v>
      </c>
      <c r="X6">
        <f t="shared" si="2"/>
        <v>1174.3879999999999</v>
      </c>
      <c r="Y6" s="2">
        <f>(C6-X6)/C6</f>
        <v>0.46128990825688077</v>
      </c>
      <c r="Z6" s="2">
        <f>(C6-(X6/1.153))/C6</f>
        <v>0.53277528903458871</v>
      </c>
      <c r="AA6" s="2">
        <f t="shared" si="3"/>
        <v>3.1261467889903694E-4</v>
      </c>
    </row>
    <row r="7" spans="1:27" ht="12.75" customHeight="1">
      <c r="A7" t="s">
        <v>35</v>
      </c>
      <c r="B7" t="s">
        <v>35</v>
      </c>
      <c r="C7">
        <v>2207</v>
      </c>
      <c r="D7" s="1">
        <v>38961</v>
      </c>
      <c r="E7">
        <v>1533</v>
      </c>
      <c r="F7" s="2">
        <v>0.29299999999999998</v>
      </c>
      <c r="G7" s="2">
        <f>(C7-E7)/C7</f>
        <v>0.30539193475305842</v>
      </c>
      <c r="H7" s="2">
        <f>(C7-(E7/1.161))/C7</f>
        <v>0.4017157060749858</v>
      </c>
      <c r="I7">
        <f t="shared" si="1"/>
        <v>1308.4155000000001</v>
      </c>
      <c r="J7" s="2">
        <f>(C7-I7)/C7</f>
        <v>0.40715201631173537</v>
      </c>
      <c r="K7" s="2">
        <f>(C7-(I7/1.161))/C7</f>
        <v>0.48936435513500026</v>
      </c>
      <c r="L7">
        <v>1444</v>
      </c>
      <c r="M7" s="2">
        <v>0.23</v>
      </c>
      <c r="N7" s="2">
        <f>(C7-L7)/C7</f>
        <v>0.34571816946080652</v>
      </c>
      <c r="O7" s="2">
        <f>((C7-(I7/1.156))/C7)</f>
        <v>0.48715572345305824</v>
      </c>
      <c r="P7">
        <f t="shared" si="4"/>
        <v>1277.94</v>
      </c>
      <c r="Q7" s="2">
        <f>(C7-P7)/C7</f>
        <v>0.42096057997281378</v>
      </c>
      <c r="R7" s="2">
        <f>(C7-(P7/1.156))/C7</f>
        <v>0.49910084772734753</v>
      </c>
      <c r="S7" s="2">
        <f t="shared" si="5"/>
        <v>-1.380856366107841E-2</v>
      </c>
      <c r="T7">
        <v>1513</v>
      </c>
      <c r="U7" s="4">
        <v>0.21099999999999999</v>
      </c>
      <c r="V7" s="2">
        <f>(C7-T7)/C7</f>
        <v>0.31445400996828271</v>
      </c>
      <c r="W7" s="2">
        <f>(C7-(T7/1.153))/C7</f>
        <v>0.40542411966026254</v>
      </c>
      <c r="X7">
        <f t="shared" si="2"/>
        <v>1353.3785</v>
      </c>
      <c r="Y7" s="2">
        <f>(C7-X7)/C7</f>
        <v>0.38677911191662889</v>
      </c>
      <c r="Z7" s="2">
        <f>(C7-(X7/1.153))/C7</f>
        <v>0.46815187503610484</v>
      </c>
      <c r="AA7" s="2">
        <f t="shared" si="3"/>
        <v>3.4181468056184883E-2</v>
      </c>
    </row>
    <row r="8" spans="1:27" ht="12.75" customHeight="1">
      <c r="A8" t="s">
        <v>35</v>
      </c>
      <c r="B8" s="3" t="s">
        <v>173</v>
      </c>
      <c r="C8">
        <v>2918</v>
      </c>
      <c r="D8" s="1">
        <v>38961</v>
      </c>
      <c r="E8">
        <v>1891</v>
      </c>
      <c r="F8" s="2">
        <v>0.26600000000000001</v>
      </c>
      <c r="G8" s="2">
        <f>(C8-E8)/C8</f>
        <v>0.35195339273474985</v>
      </c>
      <c r="H8" s="2">
        <f>(C8-(E8/1.161))/C8</f>
        <v>0.44182032104629615</v>
      </c>
      <c r="I8">
        <f t="shared" si="1"/>
        <v>1639.4970000000001</v>
      </c>
      <c r="J8" s="2">
        <f>(C8-I8)/C8</f>
        <v>0.43814359150102805</v>
      </c>
      <c r="K8" s="2">
        <f>(C8-(I8/1.161))/C8</f>
        <v>0.51605821834713872</v>
      </c>
      <c r="L8">
        <v>1860</v>
      </c>
      <c r="M8" s="2">
        <v>0.24399999999999999</v>
      </c>
      <c r="N8" s="2">
        <f>(C8-L8)/C8</f>
        <v>0.36257710760795064</v>
      </c>
      <c r="O8" s="2">
        <f>((C8-(I8/1.156))/C8)</f>
        <v>0.51396504455106229</v>
      </c>
      <c r="P8">
        <f t="shared" si="4"/>
        <v>1633.08</v>
      </c>
      <c r="Q8" s="2">
        <f>(C8-P8)/C8</f>
        <v>0.44034270047978069</v>
      </c>
      <c r="R8" s="2">
        <f>(C8-(P8/1.156))/C8</f>
        <v>0.51586738795828779</v>
      </c>
      <c r="S8" s="2">
        <f t="shared" si="5"/>
        <v>-2.1991089787526397E-3</v>
      </c>
      <c r="T8">
        <v>1786</v>
      </c>
      <c r="U8" s="4">
        <v>0.26900000000000002</v>
      </c>
      <c r="V8" s="2">
        <f>(C8-T8)/C8</f>
        <v>0.38793694311172033</v>
      </c>
      <c r="W8" s="2">
        <f>(C8-(T8/1.153))/C8</f>
        <v>0.46915606514459707</v>
      </c>
      <c r="X8">
        <f t="shared" si="2"/>
        <v>1545.7829999999999</v>
      </c>
      <c r="Y8" s="2">
        <f>(C8-X8)/C8</f>
        <v>0.470259424263194</v>
      </c>
      <c r="Z8" s="2">
        <f>(C8-(X8/1.153))/C8</f>
        <v>0.54055457438264876</v>
      </c>
      <c r="AA8" s="2">
        <f t="shared" si="3"/>
        <v>-2.9916723783413313E-2</v>
      </c>
    </row>
    <row r="9" spans="1:27" ht="12.75" customHeight="1">
      <c r="A9" t="s">
        <v>35</v>
      </c>
      <c r="B9" s="3" t="s">
        <v>174</v>
      </c>
      <c r="C9">
        <v>2543</v>
      </c>
      <c r="D9" s="1">
        <v>38991</v>
      </c>
      <c r="E9">
        <v>1758</v>
      </c>
      <c r="F9" s="2">
        <v>0.22800000000000001</v>
      </c>
      <c r="G9" s="2">
        <f>(C9-E9)/C9</f>
        <v>0.30869052300432559</v>
      </c>
      <c r="H9" s="2">
        <f>(C9-(E9/1.163))/C9</f>
        <v>0.40558084523157839</v>
      </c>
      <c r="I9">
        <f t="shared" si="1"/>
        <v>1557.588</v>
      </c>
      <c r="J9" s="2">
        <f>(C9-I9)/C9</f>
        <v>0.38749980338183249</v>
      </c>
      <c r="K9" s="2">
        <f>(C9-(I9/1.163))/C9</f>
        <v>0.47334462887517842</v>
      </c>
      <c r="L9">
        <v>1613</v>
      </c>
      <c r="M9" s="2">
        <v>0.249</v>
      </c>
      <c r="N9" s="2">
        <f>(C9-L9)/C9</f>
        <v>0.36570979158474243</v>
      </c>
      <c r="O9" s="2">
        <f>(C9-(L9/1.158))/C9</f>
        <v>0.45225370603172915</v>
      </c>
      <c r="P9">
        <f t="shared" si="4"/>
        <v>1412.1814999999999</v>
      </c>
      <c r="Q9" s="2">
        <f>(C9-P9)/C9</f>
        <v>0.44467892253244201</v>
      </c>
      <c r="R9" s="2">
        <f>(C9-(P9/1.158))/C9</f>
        <v>0.52044811963077897</v>
      </c>
      <c r="S9" s="2">
        <f t="shared" si="5"/>
        <v>-5.7179119150609525E-2</v>
      </c>
      <c r="T9">
        <v>1637</v>
      </c>
      <c r="U9" s="4">
        <v>0.27600000000000002</v>
      </c>
      <c r="V9" s="2">
        <f>(C9-T9)/C9</f>
        <v>0.35627211954384586</v>
      </c>
      <c r="W9" s="2">
        <f>(C9-(T9/1.148))/C9</f>
        <v>0.4392614281740817</v>
      </c>
      <c r="X9">
        <f t="shared" si="2"/>
        <v>1411.0940000000001</v>
      </c>
      <c r="Y9" s="2">
        <f>(C9-X9)/C9</f>
        <v>0.44510656704679508</v>
      </c>
      <c r="Z9" s="2">
        <f>(C9-(X9/1.148))/C9</f>
        <v>0.51664335108605841</v>
      </c>
      <c r="AA9" s="2">
        <f t="shared" si="3"/>
        <v>-4.2764451435306494E-4</v>
      </c>
    </row>
    <row r="10" spans="1:27" ht="12.75" customHeight="1">
      <c r="A10" t="s">
        <v>35</v>
      </c>
      <c r="B10" s="3" t="s">
        <v>175</v>
      </c>
      <c r="C10">
        <v>2384</v>
      </c>
      <c r="D10" s="1">
        <v>38991</v>
      </c>
      <c r="E10">
        <v>1457</v>
      </c>
      <c r="F10" s="2">
        <v>0.318</v>
      </c>
      <c r="G10" s="2">
        <f>(C10-E10)/C10</f>
        <v>0.38884228187919462</v>
      </c>
      <c r="H10" s="2">
        <f>(C10-(E10/1.163))/C10</f>
        <v>0.47449895260463859</v>
      </c>
      <c r="I10">
        <f t="shared" si="1"/>
        <v>1225.337</v>
      </c>
      <c r="J10" s="2">
        <f>(C10-I10)/C10</f>
        <v>0.48601635906040269</v>
      </c>
      <c r="K10" s="2">
        <f>(C10-(I10/1.163))/C10</f>
        <v>0.558053619140501</v>
      </c>
      <c r="L10">
        <v>1616</v>
      </c>
      <c r="M10" s="2">
        <v>0.28000000000000003</v>
      </c>
      <c r="N10" s="2">
        <f>(C10-L10)/C10</f>
        <v>0.32214765100671139</v>
      </c>
      <c r="O10" s="2">
        <f>(C10-(L10/1.158))/C10</f>
        <v>0.41463527720786819</v>
      </c>
      <c r="P10">
        <f t="shared" si="4"/>
        <v>1389.76</v>
      </c>
      <c r="Q10" s="2">
        <f>(C10-P10)/C10</f>
        <v>0.41704697986577183</v>
      </c>
      <c r="R10" s="2">
        <f>(C10-(P10/1.158))/C10</f>
        <v>0.4965863383987667</v>
      </c>
      <c r="S10" s="2">
        <f t="shared" si="5"/>
        <v>6.8969379194630864E-2</v>
      </c>
      <c r="T10">
        <v>1443</v>
      </c>
      <c r="U10" s="4">
        <v>0.189</v>
      </c>
      <c r="V10" s="2">
        <f>(C10-T10)/C10</f>
        <v>0.39471476510067116</v>
      </c>
      <c r="W10" s="2">
        <f>(C10-(T10/1.148))/C10</f>
        <v>0.47274805322358116</v>
      </c>
      <c r="X10">
        <f t="shared" si="2"/>
        <v>1306.6365000000001</v>
      </c>
      <c r="Y10" s="2">
        <f>(C10-X10)/C10</f>
        <v>0.4519142197986577</v>
      </c>
      <c r="Z10" s="2">
        <f>(C10-(X10/1.148))/C10</f>
        <v>0.52257336219395267</v>
      </c>
      <c r="AA10" s="2">
        <f t="shared" si="3"/>
        <v>-3.4867239932885874E-2</v>
      </c>
    </row>
    <row r="11" spans="1:27" ht="12.75" customHeight="1">
      <c r="A11" t="s">
        <v>35</v>
      </c>
      <c r="B11" s="3" t="s">
        <v>176</v>
      </c>
      <c r="C11">
        <v>2825</v>
      </c>
      <c r="D11" s="1">
        <v>38991</v>
      </c>
      <c r="E11">
        <v>1852</v>
      </c>
      <c r="F11" s="2">
        <v>0.308</v>
      </c>
      <c r="G11" s="2">
        <f>(C11-E11)/C11</f>
        <v>0.34442477876106192</v>
      </c>
      <c r="H11" s="2">
        <f>(C11-(E11/1.163))/C11</f>
        <v>0.43630677451510058</v>
      </c>
      <c r="I11">
        <f t="shared" si="1"/>
        <v>1566.7919999999999</v>
      </c>
      <c r="J11" s="2">
        <f>(C11-I11)/C11</f>
        <v>0.44538336283185842</v>
      </c>
      <c r="K11" s="2">
        <f>(C11-(I11/1.163))/C11</f>
        <v>0.52311553123977517</v>
      </c>
      <c r="L11">
        <v>1711</v>
      </c>
      <c r="M11" s="2">
        <v>0.23899999999999999</v>
      </c>
      <c r="N11" s="2">
        <f>(C11-L11)/C11</f>
        <v>0.39433628318584069</v>
      </c>
      <c r="O11" s="2">
        <f>(C11-(L11/1.158))/C11</f>
        <v>0.47697433781160675</v>
      </c>
      <c r="P11">
        <f t="shared" si="4"/>
        <v>1506.5355000000002</v>
      </c>
      <c r="Q11" s="2">
        <f>(C11-P11)/C11</f>
        <v>0.46671309734513267</v>
      </c>
      <c r="R11" s="2">
        <f>(C11-(P11/1.158))/C11</f>
        <v>0.53947590444311977</v>
      </c>
      <c r="S11" s="2">
        <f t="shared" si="5"/>
        <v>-2.1329734513274246E-2</v>
      </c>
      <c r="T11">
        <v>1715</v>
      </c>
      <c r="U11" s="4">
        <v>0.157</v>
      </c>
      <c r="V11" s="2">
        <f>(C11-T11)/C11</f>
        <v>0.39292035398230091</v>
      </c>
      <c r="W11" s="2">
        <f>(C11-(T11/1.148))/C11</f>
        <v>0.471184977336499</v>
      </c>
      <c r="X11">
        <f t="shared" si="2"/>
        <v>1580.3724999999999</v>
      </c>
      <c r="Y11" s="2">
        <f>(C11-X11)/C11</f>
        <v>0.44057610619469029</v>
      </c>
      <c r="Z11" s="2">
        <f>(C11-(X11/1.148))/C11</f>
        <v>0.5126969566155839</v>
      </c>
      <c r="AA11" s="2">
        <f t="shared" si="3"/>
        <v>2.6136991150442379E-2</v>
      </c>
    </row>
    <row r="12" spans="1:27" ht="12.75" customHeight="1">
      <c r="A12" t="s">
        <v>35</v>
      </c>
      <c r="B12" s="3" t="s">
        <v>177</v>
      </c>
      <c r="C12">
        <v>1732</v>
      </c>
      <c r="D12" s="1">
        <v>38991</v>
      </c>
      <c r="E12">
        <v>1313</v>
      </c>
      <c r="F12" s="2">
        <v>0.23400000000000001</v>
      </c>
      <c r="G12" s="2">
        <f>(C12-E12)/C12</f>
        <v>0.24191685912240185</v>
      </c>
      <c r="H12" s="2">
        <f>(C12-(E12/1.163))/C12</f>
        <v>0.34816582899604631</v>
      </c>
      <c r="I12">
        <f t="shared" si="1"/>
        <v>1159.3789999999999</v>
      </c>
      <c r="J12" s="2">
        <f>(C12-I12)/C12</f>
        <v>0.33061258660508086</v>
      </c>
      <c r="K12" s="2">
        <f>(C12-(I12/1.163))/C12</f>
        <v>0.42443042700350891</v>
      </c>
      <c r="L12">
        <v>1155</v>
      </c>
      <c r="M12" s="2">
        <v>0.20100000000000001</v>
      </c>
      <c r="N12" s="2">
        <f>(C12-L12)/C12</f>
        <v>0.33314087759815242</v>
      </c>
      <c r="O12" s="2">
        <f>(C12-(L12/1.158))/C12</f>
        <v>0.42412856441982072</v>
      </c>
      <c r="P12">
        <f t="shared" si="4"/>
        <v>1038.9224999999999</v>
      </c>
      <c r="Q12" s="2">
        <f>(C12-P12)/C12</f>
        <v>0.40016021939953816</v>
      </c>
      <c r="R12" s="2">
        <f>(C12-(P12/1.158))/C12</f>
        <v>0.48200364369562881</v>
      </c>
      <c r="S12" s="2">
        <f t="shared" si="5"/>
        <v>-6.9547632794457304E-2</v>
      </c>
      <c r="T12">
        <v>1343</v>
      </c>
      <c r="U12" s="4">
        <v>0.3</v>
      </c>
      <c r="V12" s="2">
        <f>(C12-T12)/C12</f>
        <v>0.22459584295612009</v>
      </c>
      <c r="W12" s="2">
        <f>(C12-(T12/1.148))/C12</f>
        <v>0.32456083881195119</v>
      </c>
      <c r="X12">
        <f t="shared" si="2"/>
        <v>1141.55</v>
      </c>
      <c r="Y12" s="2">
        <f>(C12-X12)/C12</f>
        <v>0.34090646651270212</v>
      </c>
      <c r="Z12" s="2">
        <f>(C12-(X12/1.148))/C12</f>
        <v>0.42587671299015861</v>
      </c>
      <c r="AA12" s="2">
        <f t="shared" si="3"/>
        <v>5.9253752886836042E-2</v>
      </c>
    </row>
    <row r="13" spans="1:27" ht="12.75" customHeight="1">
      <c r="A13" t="s">
        <v>35</v>
      </c>
      <c r="B13" s="3" t="s">
        <v>178</v>
      </c>
      <c r="C13">
        <v>2111</v>
      </c>
      <c r="D13" s="1">
        <v>38991</v>
      </c>
      <c r="E13">
        <v>1616</v>
      </c>
      <c r="F13" s="2">
        <v>0.20300000000000001</v>
      </c>
      <c r="G13" s="2">
        <f>(C13-E13)/C13</f>
        <v>0.23448602558029369</v>
      </c>
      <c r="H13" s="2">
        <f>(C13-(E13/1.163))/C13</f>
        <v>0.34177646223585018</v>
      </c>
      <c r="I13">
        <f t="shared" si="1"/>
        <v>1451.9759999999999</v>
      </c>
      <c r="J13" s="2">
        <f>(C13-I13)/C13</f>
        <v>0.31218569398389395</v>
      </c>
      <c r="K13" s="2">
        <f>(C13-(I13/1.163))/C13</f>
        <v>0.40858615131891146</v>
      </c>
      <c r="L13">
        <v>1579</v>
      </c>
      <c r="M13" s="2">
        <v>0.245</v>
      </c>
      <c r="N13" s="2">
        <f>(C13-L13)/C13</f>
        <v>0.25201326385599243</v>
      </c>
      <c r="O13" s="2">
        <f>(C13-(L13/1.158))/C13</f>
        <v>0.35407017604144414</v>
      </c>
      <c r="P13">
        <f t="shared" si="4"/>
        <v>1385.5725</v>
      </c>
      <c r="Q13" s="2">
        <f>(C13-P13)/C13</f>
        <v>0.34364163903363337</v>
      </c>
      <c r="R13" s="2">
        <f>(C13-(P13/1.158))/C13</f>
        <v>0.43319657947636725</v>
      </c>
      <c r="S13" s="2">
        <f t="shared" si="5"/>
        <v>-3.145594504973942E-2</v>
      </c>
      <c r="T13">
        <v>1616</v>
      </c>
      <c r="U13" s="4">
        <v>0.192</v>
      </c>
      <c r="V13" s="2">
        <f>(C13-T13)/C13</f>
        <v>0.23448602558029369</v>
      </c>
      <c r="W13" s="2">
        <f>(C13-(T13/1.148))/C13</f>
        <v>0.33317598047063907</v>
      </c>
      <c r="X13">
        <f t="shared" si="2"/>
        <v>1460.864</v>
      </c>
      <c r="Y13" s="2">
        <f>(C13-X13)/C13</f>
        <v>0.30797536712458551</v>
      </c>
      <c r="Z13" s="2">
        <f>(C13-(X13/1.148))/C13</f>
        <v>0.39719108634545769</v>
      </c>
      <c r="AA13" s="2">
        <f t="shared" si="3"/>
        <v>3.5666271909047864E-2</v>
      </c>
    </row>
    <row r="14" spans="1:27" ht="12.75" customHeight="1">
      <c r="A14" t="s">
        <v>35</v>
      </c>
      <c r="B14" s="3" t="s">
        <v>265</v>
      </c>
      <c r="C14">
        <v>1885</v>
      </c>
      <c r="D14" s="1">
        <v>38991</v>
      </c>
      <c r="E14">
        <v>1204</v>
      </c>
      <c r="F14" s="2">
        <v>0.247</v>
      </c>
      <c r="G14" s="2">
        <f>(C14-E14)/C14</f>
        <v>0.36127320954907161</v>
      </c>
      <c r="H14" s="2">
        <f>(C14-(E14/1.163))/C14</f>
        <v>0.45079381732508306</v>
      </c>
      <c r="I14">
        <f t="shared" si="1"/>
        <v>1055.306</v>
      </c>
      <c r="J14" s="2">
        <f>(C14-I14)/C14</f>
        <v>0.44015596816976127</v>
      </c>
      <c r="K14" s="2">
        <f>(C14-(I14/1.163))/C14</f>
        <v>0.5186207808854354</v>
      </c>
      <c r="L14">
        <v>1088</v>
      </c>
      <c r="M14" s="2">
        <v>0.20300000000000001</v>
      </c>
      <c r="N14" s="2">
        <f>(C14-L14)/C14</f>
        <v>0.42281167108753315</v>
      </c>
      <c r="O14" s="2">
        <f>(C14-(L14/1.158))/C14</f>
        <v>0.50156448280443267</v>
      </c>
      <c r="P14">
        <f t="shared" si="4"/>
        <v>977.56799999999998</v>
      </c>
      <c r="Q14" s="2">
        <f>(C14-P14)/C14</f>
        <v>0.48139628647214855</v>
      </c>
      <c r="R14" s="2">
        <f>(C14-(P14/1.158))/C14</f>
        <v>0.55215568779978275</v>
      </c>
      <c r="S14" s="2">
        <f t="shared" si="5"/>
        <v>-4.124031830238728E-2</v>
      </c>
      <c r="T14">
        <v>1037</v>
      </c>
      <c r="U14" s="4">
        <v>0.251</v>
      </c>
      <c r="V14" s="2">
        <f>(C14-T14)/C14</f>
        <v>0.44986737400530502</v>
      </c>
      <c r="W14" s="2">
        <f>(C14-(T14/1.148))/C14</f>
        <v>0.52079039547500439</v>
      </c>
      <c r="X14">
        <f t="shared" si="2"/>
        <v>906.8565000000001</v>
      </c>
      <c r="Y14" s="2">
        <f>(C14-X14)/C14</f>
        <v>0.51890901856763916</v>
      </c>
      <c r="Z14" s="2">
        <f>(C14-(X14/1.148))/C14</f>
        <v>0.58093120084289118</v>
      </c>
      <c r="AA14" s="2">
        <f t="shared" si="3"/>
        <v>-3.7512732095490608E-2</v>
      </c>
    </row>
    <row r="15" spans="1:27" ht="12.75" customHeight="1">
      <c r="A15" t="s">
        <v>35</v>
      </c>
      <c r="B15" s="3" t="s">
        <v>179</v>
      </c>
      <c r="C15">
        <v>2061</v>
      </c>
      <c r="D15" s="1">
        <v>38961</v>
      </c>
      <c r="E15">
        <v>1357</v>
      </c>
      <c r="F15" s="2">
        <v>0.191</v>
      </c>
      <c r="G15" s="2">
        <f>(C15-E15)/C15</f>
        <v>0.34158175642891803</v>
      </c>
      <c r="H15" s="2">
        <f>(C15-(E15/1.161))/C15</f>
        <v>0.43288695644178987</v>
      </c>
      <c r="I15">
        <f t="shared" si="1"/>
        <v>1227.4065000000001</v>
      </c>
      <c r="J15" s="2">
        <f>(C15-I15)/C15</f>
        <v>0.40446069868995632</v>
      </c>
      <c r="K15" s="2">
        <f>(C15-(I15/1.161))/C15</f>
        <v>0.48704625210159885</v>
      </c>
      <c r="L15">
        <v>1182</v>
      </c>
      <c r="M15" s="2">
        <v>0.26400000000000001</v>
      </c>
      <c r="N15" s="2">
        <f>(C15-L15)/C15</f>
        <v>0.42649199417758371</v>
      </c>
      <c r="O15" s="2">
        <f>((C15-(I15/1.156))/C15)</f>
        <v>0.48482759402245357</v>
      </c>
      <c r="P15">
        <f t="shared" si="4"/>
        <v>1025.9759999999999</v>
      </c>
      <c r="Q15" s="2">
        <f>(C15-P15)/C15</f>
        <v>0.5021950509461427</v>
      </c>
      <c r="R15" s="2">
        <f>(C15-(P15/1.156))/C15</f>
        <v>0.56937288144129994</v>
      </c>
      <c r="S15" s="2">
        <f t="shared" si="5"/>
        <v>-9.7734352256186374E-2</v>
      </c>
      <c r="T15">
        <v>1126</v>
      </c>
      <c r="U15" s="4">
        <v>0.224</v>
      </c>
      <c r="V15" s="2">
        <f>(C15-T15)/C15</f>
        <v>0.45366327025715675</v>
      </c>
      <c r="W15" s="2">
        <f>(C15-(T15/1.153))/C15</f>
        <v>0.52616068539215677</v>
      </c>
      <c r="X15">
        <f t="shared" si="2"/>
        <v>999.88800000000003</v>
      </c>
      <c r="Y15" s="2">
        <f>(C15-X15)/C15</f>
        <v>0.51485298398835522</v>
      </c>
      <c r="Z15" s="2">
        <f>(C15-(X15/1.153))/C15</f>
        <v>0.57923068862823512</v>
      </c>
      <c r="AA15" s="2">
        <f t="shared" si="3"/>
        <v>-1.2657933042212521E-2</v>
      </c>
    </row>
    <row r="16" spans="1:27" ht="12.75" customHeight="1">
      <c r="A16" t="s">
        <v>35</v>
      </c>
      <c r="B16" s="3" t="s">
        <v>180</v>
      </c>
      <c r="C16">
        <v>2089</v>
      </c>
      <c r="D16" s="1">
        <v>38991</v>
      </c>
      <c r="E16">
        <v>1308</v>
      </c>
      <c r="F16" s="2">
        <v>0.23200000000000001</v>
      </c>
      <c r="G16" s="2">
        <f>(C16-E16)/C16</f>
        <v>0.37386309238870274</v>
      </c>
      <c r="H16" s="2">
        <f>(C16-(E16/1.163))/C16</f>
        <v>0.46161916800404362</v>
      </c>
      <c r="I16">
        <f t="shared" si="1"/>
        <v>1156.2719999999999</v>
      </c>
      <c r="J16" s="2">
        <f>(C16-I16)/C16</f>
        <v>0.44649497367161323</v>
      </c>
      <c r="K16" s="2">
        <f>(C16-(I16/1.163))/C16</f>
        <v>0.52407134451557458</v>
      </c>
      <c r="L16">
        <v>1241</v>
      </c>
      <c r="M16" s="2">
        <v>0.26200000000000001</v>
      </c>
      <c r="N16" s="2">
        <f>(C16-L16)/C16</f>
        <v>0.40593585447582575</v>
      </c>
      <c r="O16" s="2">
        <f>(C16-(L16/1.158))/C16</f>
        <v>0.48699123875287192</v>
      </c>
      <c r="P16">
        <f t="shared" si="4"/>
        <v>1078.4290000000001</v>
      </c>
      <c r="Q16" s="2">
        <f>(C16-P16)/C16</f>
        <v>0.48375825753949253</v>
      </c>
      <c r="R16" s="2">
        <f>(C16-(P16/1.158))/C16</f>
        <v>0.55419538647624578</v>
      </c>
      <c r="S16" s="2">
        <f t="shared" si="5"/>
        <v>-3.7263283867879304E-2</v>
      </c>
      <c r="T16">
        <v>1236</v>
      </c>
      <c r="U16" s="4">
        <v>0.16700000000000001</v>
      </c>
      <c r="V16" s="2">
        <f>(C16-T16)/C16</f>
        <v>0.40832934418382</v>
      </c>
      <c r="W16" s="2">
        <f>(C16-(T16/1.148))/C16</f>
        <v>0.48460744266883266</v>
      </c>
      <c r="X16">
        <f t="shared" si="2"/>
        <v>1132.7939999999999</v>
      </c>
      <c r="Y16" s="2">
        <f>(C16-X16)/C16</f>
        <v>0.45773384394447109</v>
      </c>
      <c r="Z16" s="2">
        <f>(C16-(X16/1.148))/C16</f>
        <v>0.52764272120598521</v>
      </c>
      <c r="AA16" s="2">
        <f t="shared" si="3"/>
        <v>2.6024413595021445E-2</v>
      </c>
    </row>
    <row r="17" spans="1:27" ht="12.75" customHeight="1">
      <c r="A17" t="s">
        <v>35</v>
      </c>
      <c r="B17" s="3" t="s">
        <v>181</v>
      </c>
      <c r="C17">
        <v>1921</v>
      </c>
      <c r="D17" s="1">
        <v>38961</v>
      </c>
      <c r="E17">
        <v>1268</v>
      </c>
      <c r="F17" s="2">
        <v>0.224</v>
      </c>
      <c r="G17" s="2">
        <f>(C17-E17)/C17</f>
        <v>0.33992712129099428</v>
      </c>
      <c r="H17" s="2">
        <f>(C17-(E17/1.161))/C17</f>
        <v>0.43146177544443948</v>
      </c>
      <c r="I17">
        <f t="shared" si="1"/>
        <v>1125.9839999999999</v>
      </c>
      <c r="J17" s="2">
        <f>(C17-I17)/C17</f>
        <v>0.41385528370640295</v>
      </c>
      <c r="K17" s="2">
        <f>(C17-(I17/1.161))/C17</f>
        <v>0.49513805659466231</v>
      </c>
      <c r="L17">
        <v>1254</v>
      </c>
      <c r="M17" s="2">
        <v>0.246</v>
      </c>
      <c r="N17" s="2">
        <f>(C17-L17)/C17</f>
        <v>0.34721499219156687</v>
      </c>
      <c r="O17" s="2">
        <f>((C17-(I17/1.156))/C17)</f>
        <v>0.49295439766989874</v>
      </c>
      <c r="P17">
        <f t="shared" si="4"/>
        <v>1099.758</v>
      </c>
      <c r="Q17" s="2">
        <f>(C17-P17)/C17</f>
        <v>0.42750754815200415</v>
      </c>
      <c r="R17" s="2">
        <f>(C17-(P17/1.156))/C17</f>
        <v>0.5047643150103841</v>
      </c>
      <c r="S17" s="2">
        <f t="shared" si="5"/>
        <v>-1.3652264445601192E-2</v>
      </c>
      <c r="T17">
        <v>1271</v>
      </c>
      <c r="U17" s="4">
        <v>0.183</v>
      </c>
      <c r="V17" s="2">
        <f>(C17-T17)/C17</f>
        <v>0.33836543466944302</v>
      </c>
      <c r="W17" s="2">
        <f>(C17-(T17/1.153))/C17</f>
        <v>0.42616256259275193</v>
      </c>
      <c r="X17">
        <f t="shared" si="2"/>
        <v>1154.7035000000001</v>
      </c>
      <c r="Y17" s="2">
        <f>(C17-X17)/C17</f>
        <v>0.39890499739718893</v>
      </c>
      <c r="Z17" s="2">
        <f>(C17-(X17/1.153))/C17</f>
        <v>0.47866868811551511</v>
      </c>
      <c r="AA17" s="2">
        <f t="shared" si="3"/>
        <v>2.8602550754815215E-2</v>
      </c>
    </row>
    <row r="18" spans="1:27" ht="12.75" customHeight="1">
      <c r="A18" t="s">
        <v>51</v>
      </c>
      <c r="C18">
        <v>2261</v>
      </c>
      <c r="D18" s="1">
        <v>38961</v>
      </c>
      <c r="E18">
        <v>1401</v>
      </c>
      <c r="F18" s="2">
        <v>0.27400000000000002</v>
      </c>
      <c r="G18" s="2">
        <f>(C18-E18)/C18</f>
        <v>0.38036267138434321</v>
      </c>
      <c r="H18" s="2">
        <f>(C18-(E18/1.161))/C18</f>
        <v>0.46628998396584254</v>
      </c>
      <c r="I18">
        <f t="shared" si="1"/>
        <v>1209.0629999999999</v>
      </c>
      <c r="J18" s="2">
        <f>(C18-I18)/C18</f>
        <v>0.46525298540468824</v>
      </c>
      <c r="K18" s="2">
        <f>(C18-(I18/1.161))/C18</f>
        <v>0.53940825616252219</v>
      </c>
      <c r="L18">
        <v>1266</v>
      </c>
      <c r="M18" s="2">
        <v>0.251</v>
      </c>
      <c r="N18" s="2">
        <f>(C18-L18)/C18</f>
        <v>0.44007076514816451</v>
      </c>
      <c r="O18" s="2">
        <f>((C18-(I18/1.156))/C18)</f>
        <v>0.53741607733969565</v>
      </c>
      <c r="P18">
        <f t="shared" si="4"/>
        <v>1107.117</v>
      </c>
      <c r="Q18" s="2">
        <f>(C18-P18)/C18</f>
        <v>0.51034188412206993</v>
      </c>
      <c r="R18" s="2">
        <f>(C18-(P18/1.156))/C18</f>
        <v>0.57642031498448953</v>
      </c>
      <c r="S18" s="2">
        <f t="shared" si="5"/>
        <v>-4.5088898717381698E-2</v>
      </c>
      <c r="T18">
        <v>1247</v>
      </c>
      <c r="U18" s="4">
        <v>0.23400000000000001</v>
      </c>
      <c r="V18" s="2">
        <f>(C18-T18)/C18</f>
        <v>0.44847412649270235</v>
      </c>
      <c r="W18" s="2">
        <f>(C18-(T18/1.153))/C18</f>
        <v>0.52166012705351461</v>
      </c>
      <c r="X18">
        <f t="shared" si="2"/>
        <v>1101.1010000000001</v>
      </c>
      <c r="Y18" s="2">
        <f>(C18-X18)/C18</f>
        <v>0.51300265369305609</v>
      </c>
      <c r="Z18" s="2">
        <f>(C18-(X18/1.153))/C18</f>
        <v>0.57762589218825344</v>
      </c>
      <c r="AA18" s="2">
        <f t="shared" si="3"/>
        <v>-2.6607695709861545E-3</v>
      </c>
    </row>
    <row r="19" spans="1:27" ht="12.75" customHeight="1">
      <c r="A19" t="s">
        <v>51</v>
      </c>
      <c r="B19" t="s">
        <v>51</v>
      </c>
      <c r="C19">
        <v>2541</v>
      </c>
      <c r="D19" s="1">
        <v>38961</v>
      </c>
      <c r="E19">
        <v>1570</v>
      </c>
      <c r="F19" s="2">
        <v>0.27600000000000002</v>
      </c>
      <c r="G19" s="2">
        <f>(C19-E19)/C19</f>
        <v>0.38213301849665487</v>
      </c>
      <c r="H19" s="2">
        <f>(C19-(E19/1.161))/C19</f>
        <v>0.46781483074647279</v>
      </c>
      <c r="I19">
        <f t="shared" si="1"/>
        <v>1353.34</v>
      </c>
      <c r="J19" s="2">
        <f>(C19-I19)/C19</f>
        <v>0.4673986619441165</v>
      </c>
      <c r="K19" s="2">
        <f>(C19-(I19/1.161))/C19</f>
        <v>0.54125638410345955</v>
      </c>
      <c r="L19">
        <v>1419</v>
      </c>
      <c r="M19" s="2">
        <v>0.23300000000000001</v>
      </c>
      <c r="N19" s="2">
        <f>(C19-L19)/C19</f>
        <v>0.44155844155844154</v>
      </c>
      <c r="O19" s="2">
        <f>((C19-(I19/1.156))/C19)</f>
        <v>0.53927219891359557</v>
      </c>
      <c r="P19">
        <f t="shared" si="4"/>
        <v>1253.6865</v>
      </c>
      <c r="Q19" s="2">
        <f>(C19-P19)/C19</f>
        <v>0.50661688311688313</v>
      </c>
      <c r="R19" s="2">
        <f>(C19-(P19/1.156))/C19</f>
        <v>0.5731979957758504</v>
      </c>
      <c r="S19" s="2">
        <f t="shared" si="5"/>
        <v>-3.9218221172766632E-2</v>
      </c>
      <c r="T19">
        <v>1372</v>
      </c>
      <c r="U19" s="4">
        <v>0.21</v>
      </c>
      <c r="V19" s="2">
        <f>(C19-T19)/C19</f>
        <v>0.46005509641873277</v>
      </c>
      <c r="W19" s="2">
        <f>(C19-(T19/1.153))/C19</f>
        <v>0.53170433340740053</v>
      </c>
      <c r="X19">
        <f t="shared" si="2"/>
        <v>1227.94</v>
      </c>
      <c r="Y19" s="2">
        <f>(C19-X19)/C19</f>
        <v>0.51674931129476587</v>
      </c>
      <c r="Z19" s="2">
        <f>(C19-(X19/1.153))/C19</f>
        <v>0.58087537839962344</v>
      </c>
      <c r="AA19" s="2">
        <f t="shared" si="3"/>
        <v>-1.0132428177882735E-2</v>
      </c>
    </row>
    <row r="20" spans="1:27" ht="12.75" customHeight="1">
      <c r="A20" t="s">
        <v>51</v>
      </c>
      <c r="B20" t="s">
        <v>62</v>
      </c>
      <c r="C20">
        <v>1953</v>
      </c>
      <c r="D20" s="1">
        <v>38991</v>
      </c>
      <c r="E20">
        <v>1326</v>
      </c>
      <c r="F20" s="2">
        <v>0.434</v>
      </c>
      <c r="G20" s="2">
        <f>(C20-E20)/C20</f>
        <v>0.32104454685099848</v>
      </c>
      <c r="H20" s="2">
        <f>(C20-(E20/1.163))/C20</f>
        <v>0.41620339368099613</v>
      </c>
      <c r="I20">
        <f t="shared" si="1"/>
        <v>1038.258</v>
      </c>
      <c r="J20" s="2">
        <f>(C20-I20)/C20</f>
        <v>0.4683778801843318</v>
      </c>
      <c r="K20" s="2">
        <f>(C20-(I20/1.163))/C20</f>
        <v>0.54288725725221998</v>
      </c>
      <c r="L20">
        <v>1195</v>
      </c>
      <c r="M20" s="2">
        <v>0.21</v>
      </c>
      <c r="N20" s="2">
        <f>(C20-L20)/C20</f>
        <v>0.38812083973374295</v>
      </c>
      <c r="O20" s="2">
        <f>(C20-(L20/1.158))/C20</f>
        <v>0.47160694277525295</v>
      </c>
      <c r="P20">
        <f t="shared" si="4"/>
        <v>1069.5250000000001</v>
      </c>
      <c r="Q20" s="2">
        <f>(C20-P20)/C20</f>
        <v>0.4523681515616999</v>
      </c>
      <c r="R20" s="2">
        <f>(C20-(P20/1.158))/C20</f>
        <v>0.52708821378385129</v>
      </c>
      <c r="S20" s="2">
        <f t="shared" si="5"/>
        <v>1.6009728622631891E-2</v>
      </c>
      <c r="T20">
        <v>1137</v>
      </c>
      <c r="U20" s="4">
        <v>0.184</v>
      </c>
      <c r="V20" s="2">
        <f>(C20-T20)/C20</f>
        <v>0.41781874039938555</v>
      </c>
      <c r="W20" s="2">
        <f>(C20-(T20/1.148))/C20</f>
        <v>0.49287346724685149</v>
      </c>
      <c r="X20">
        <f t="shared" si="2"/>
        <v>1032.396</v>
      </c>
      <c r="Y20" s="2">
        <f>(C20-X20)/C20</f>
        <v>0.47137941628264213</v>
      </c>
      <c r="Z20" s="2">
        <f>(C20-(X20/1.148))/C20</f>
        <v>0.53952910826014122</v>
      </c>
      <c r="AA20" s="2">
        <f t="shared" si="3"/>
        <v>-1.9011264720942223E-2</v>
      </c>
    </row>
    <row r="21" spans="1:27" ht="12.75" customHeight="1">
      <c r="A21" t="s">
        <v>51</v>
      </c>
      <c r="B21" t="s">
        <v>63</v>
      </c>
      <c r="C21">
        <v>2321</v>
      </c>
      <c r="D21" s="1">
        <v>38961</v>
      </c>
      <c r="E21">
        <v>1415</v>
      </c>
      <c r="F21" s="2">
        <v>0.24099999999999999</v>
      </c>
      <c r="G21" s="2">
        <f>(C21-E21)/C21</f>
        <v>0.3903489875053856</v>
      </c>
      <c r="H21" s="2">
        <f>(C21-(E21/1.161))/C21</f>
        <v>0.47489146210627531</v>
      </c>
      <c r="I21">
        <f t="shared" si="1"/>
        <v>1244.4924999999998</v>
      </c>
      <c r="J21" s="2">
        <f>(C21-I21)/C21</f>
        <v>0.46381193451098673</v>
      </c>
      <c r="K21" s="2">
        <f>(C21-(I21/1.161))/C21</f>
        <v>0.53816704092246914</v>
      </c>
      <c r="L21">
        <v>1293</v>
      </c>
      <c r="M21" s="2">
        <v>0.26400000000000001</v>
      </c>
      <c r="N21" s="2">
        <f>(C21-L21)/C21</f>
        <v>0.44291253769926758</v>
      </c>
      <c r="O21" s="2">
        <f>((C21-(I21/1.156))/C21)</f>
        <v>0.5361694935216148</v>
      </c>
      <c r="P21">
        <f t="shared" si="4"/>
        <v>1122.3240000000001</v>
      </c>
      <c r="Q21" s="2">
        <f>(C21-P21)/C21</f>
        <v>0.51644808272296416</v>
      </c>
      <c r="R21" s="2">
        <f>(C21-(P21/1.156))/C21</f>
        <v>0.58170249370498628</v>
      </c>
      <c r="S21" s="2">
        <f t="shared" si="5"/>
        <v>-5.2636148211977429E-2</v>
      </c>
      <c r="T21">
        <v>1250</v>
      </c>
      <c r="U21" s="4">
        <v>0.21099999999999999</v>
      </c>
      <c r="V21" s="2">
        <f>(C21-T21)/C21</f>
        <v>0.46143903489875054</v>
      </c>
      <c r="W21" s="2">
        <f>(C21-(T21/1.153))/C21</f>
        <v>0.53290462697202989</v>
      </c>
      <c r="X21">
        <f t="shared" si="2"/>
        <v>1118.125</v>
      </c>
      <c r="Y21" s="2">
        <f>(C21-X21)/C21</f>
        <v>0.51825721671693237</v>
      </c>
      <c r="Z21" s="2">
        <f>(C21-(X21/1.153))/C21</f>
        <v>0.58218318882648079</v>
      </c>
      <c r="AA21" s="2">
        <f t="shared" si="3"/>
        <v>-1.8091339939682038E-3</v>
      </c>
    </row>
    <row r="22" spans="1:27" ht="12.75" customHeight="1">
      <c r="A22" t="s">
        <v>6</v>
      </c>
      <c r="C22">
        <v>2595</v>
      </c>
      <c r="D22" s="1">
        <v>38961</v>
      </c>
      <c r="E22">
        <v>1811</v>
      </c>
      <c r="F22" s="2">
        <v>0.24299999999999999</v>
      </c>
      <c r="G22" s="2">
        <f>(C22-E22)/C22</f>
        <v>0.30211946050096339</v>
      </c>
      <c r="H22" s="2">
        <f>(C22-(E22/1.161))/C22</f>
        <v>0.39889703746853011</v>
      </c>
      <c r="I22">
        <f t="shared" si="1"/>
        <v>1590.9635000000001</v>
      </c>
      <c r="J22" s="2">
        <f>(C22-I22)/C22</f>
        <v>0.38691194605009632</v>
      </c>
      <c r="K22" s="2">
        <f>(C22-(I22/1.161))/C22</f>
        <v>0.47193104741610359</v>
      </c>
      <c r="L22">
        <v>1679</v>
      </c>
      <c r="M22" s="2">
        <v>0.24299999999999999</v>
      </c>
      <c r="N22" s="2">
        <f>(C22-L22)/C22</f>
        <v>0.35298651252408481</v>
      </c>
      <c r="O22" s="2">
        <f>((C22-(I22/1.156))/C22)</f>
        <v>0.46964701215406257</v>
      </c>
      <c r="P22">
        <f t="shared" si="4"/>
        <v>1475.0015000000001</v>
      </c>
      <c r="Q22" s="2">
        <f>(C22-P22)/C22</f>
        <v>0.43159865125240843</v>
      </c>
      <c r="R22" s="2">
        <f>(C22-(P22/1.156))/C22</f>
        <v>0.50830333153322527</v>
      </c>
      <c r="S22" s="2">
        <f t="shared" si="5"/>
        <v>-4.4686705202312105E-2</v>
      </c>
      <c r="T22">
        <v>1624</v>
      </c>
      <c r="U22" s="4">
        <v>0.189</v>
      </c>
      <c r="V22" s="2">
        <f>(C22-T22)/C22</f>
        <v>0.37418111753371869</v>
      </c>
      <c r="W22" s="2">
        <f>(C22-(T22/1.153))/C22</f>
        <v>0.4572256006363562</v>
      </c>
      <c r="X22">
        <f t="shared" si="2"/>
        <v>1470.5319999999999</v>
      </c>
      <c r="Y22" s="2">
        <f>(C22-X22)/C22</f>
        <v>0.4333210019267823</v>
      </c>
      <c r="Z22" s="2">
        <f>(C22-(X22/1.153))/C22</f>
        <v>0.50851778137622061</v>
      </c>
      <c r="AA22" s="2">
        <f t="shared" si="3"/>
        <v>-1.7223506743738737E-3</v>
      </c>
    </row>
    <row r="23" spans="1:27" ht="12.75" customHeight="1">
      <c r="A23" t="s">
        <v>6</v>
      </c>
      <c r="B23" t="s">
        <v>42</v>
      </c>
      <c r="C23">
        <v>2757</v>
      </c>
      <c r="D23" s="1">
        <v>38961</v>
      </c>
      <c r="E23">
        <v>1919</v>
      </c>
      <c r="F23" s="2">
        <v>0.28299999999999997</v>
      </c>
      <c r="G23" s="2">
        <f>(C23-E23)/C23</f>
        <v>0.30395357272397533</v>
      </c>
      <c r="H23" s="2">
        <f>(C23-(E23/1.161))/C23</f>
        <v>0.40047680682512954</v>
      </c>
      <c r="I23">
        <f t="shared" si="1"/>
        <v>1647.4615000000001</v>
      </c>
      <c r="J23" s="2">
        <f>(C23-I23)/C23</f>
        <v>0.4024441421835328</v>
      </c>
      <c r="K23" s="2">
        <f>(C23-(I23/1.161))/C23</f>
        <v>0.48530933865937365</v>
      </c>
      <c r="L23">
        <v>1741</v>
      </c>
      <c r="M23" s="2">
        <v>0.26</v>
      </c>
      <c r="N23" s="2">
        <f>(C23-L23)/C23</f>
        <v>0.36851650344577441</v>
      </c>
      <c r="O23" s="2">
        <f>((C23-(I23/1.156))/C23)</f>
        <v>0.48308316797883455</v>
      </c>
      <c r="P23">
        <f t="shared" si="4"/>
        <v>1514.67</v>
      </c>
      <c r="Q23" s="2">
        <f>(C23-P23)/C23</f>
        <v>0.4506093579978237</v>
      </c>
      <c r="R23" s="2">
        <f>(C23-(P23/1.156))/C23</f>
        <v>0.52474857958289245</v>
      </c>
      <c r="S23" s="2">
        <f t="shared" si="5"/>
        <v>-4.8165215814290896E-2</v>
      </c>
      <c r="T23">
        <v>1673</v>
      </c>
      <c r="U23" s="4">
        <v>0.14199999999999999</v>
      </c>
      <c r="V23" s="2">
        <f>(C23-T23)/C23</f>
        <v>0.39318099383387739</v>
      </c>
      <c r="W23" s="2">
        <f>(C23-(T23/1.153))/C23</f>
        <v>0.47370424443527964</v>
      </c>
      <c r="X23">
        <f t="shared" si="2"/>
        <v>1554.2170000000001</v>
      </c>
      <c r="Y23" s="2">
        <f>(C23-X23)/C23</f>
        <v>0.4362651432716721</v>
      </c>
      <c r="Z23" s="2">
        <f>(C23-(X23/1.153))/C23</f>
        <v>0.51107124308037477</v>
      </c>
      <c r="AA23" s="2">
        <f t="shared" si="3"/>
        <v>1.4344214726151605E-2</v>
      </c>
    </row>
    <row r="24" spans="1:27" ht="12.75" customHeight="1">
      <c r="A24" t="s">
        <v>6</v>
      </c>
      <c r="B24" s="3" t="s">
        <v>266</v>
      </c>
      <c r="C24">
        <v>3089</v>
      </c>
      <c r="D24" s="1">
        <v>38991</v>
      </c>
      <c r="E24">
        <v>2007</v>
      </c>
      <c r="F24" s="2">
        <v>0.24299999999999999</v>
      </c>
      <c r="G24" s="2">
        <f>(C24-E24)/C24</f>
        <v>0.35027516995791519</v>
      </c>
      <c r="H24" s="2">
        <f>(C24-(E24/1.163))/C24</f>
        <v>0.44133720546682309</v>
      </c>
      <c r="I24">
        <f t="shared" si="1"/>
        <v>1763.1495000000002</v>
      </c>
      <c r="J24" s="2">
        <f>(C24-I24)/C24</f>
        <v>0.42921673680802841</v>
      </c>
      <c r="K24" s="2">
        <f>(C24-(I24/1.163))/C24</f>
        <v>0.50921473500260406</v>
      </c>
      <c r="L24">
        <v>1847</v>
      </c>
      <c r="M24" s="2">
        <v>0.21</v>
      </c>
      <c r="N24" s="2">
        <f>(C24-L24)/C24</f>
        <v>0.4020718679184202</v>
      </c>
      <c r="O24" s="2">
        <f>(C24-(L24/1.158))/C24</f>
        <v>0.48365446279656316</v>
      </c>
      <c r="P24">
        <f t="shared" si="4"/>
        <v>1653.0650000000001</v>
      </c>
      <c r="Q24" s="2">
        <f>(C24-P24)/C24</f>
        <v>0.46485432178698605</v>
      </c>
      <c r="R24" s="2">
        <f>(C24-(P24/1.158))/C24</f>
        <v>0.53787074420292402</v>
      </c>
      <c r="S24" s="2">
        <f t="shared" si="5"/>
        <v>-3.5637584978957637E-2</v>
      </c>
      <c r="T24">
        <v>1738</v>
      </c>
      <c r="U24" s="4">
        <v>0.14199999999999999</v>
      </c>
      <c r="V24" s="2">
        <f>(C24-T24)/C24</f>
        <v>0.43735836840401426</v>
      </c>
      <c r="W24" s="2">
        <f>(C24-(T24/1.148))/C24</f>
        <v>0.50989404913241654</v>
      </c>
      <c r="X24">
        <f t="shared" si="2"/>
        <v>1614.6020000000001</v>
      </c>
      <c r="Y24" s="2">
        <f>(C24-X24)/C24</f>
        <v>0.47730592424732921</v>
      </c>
      <c r="Z24" s="2">
        <f>(C24-(X24/1.148))/C24</f>
        <v>0.54469157164401494</v>
      </c>
      <c r="AA24" s="2">
        <f t="shared" si="3"/>
        <v>-1.2451602460343159E-2</v>
      </c>
    </row>
    <row r="25" spans="1:27" ht="12.75" customHeight="1">
      <c r="A25" t="s">
        <v>6</v>
      </c>
      <c r="B25" s="3" t="s">
        <v>267</v>
      </c>
      <c r="C25">
        <v>1846</v>
      </c>
      <c r="D25" s="1">
        <v>38991</v>
      </c>
      <c r="E25">
        <v>1638</v>
      </c>
      <c r="F25" s="2">
        <v>0.24299999999999999</v>
      </c>
      <c r="G25" s="2">
        <f>(C25-E25)/C25</f>
        <v>0.11267605633802817</v>
      </c>
      <c r="H25" s="2">
        <f>(C25-(E25/1.163))/C25</f>
        <v>0.23703874147723838</v>
      </c>
      <c r="I25">
        <f t="shared" si="1"/>
        <v>1438.9830000000002</v>
      </c>
      <c r="J25" s="2">
        <f>(C25-I25)/C25</f>
        <v>0.22048591549295765</v>
      </c>
      <c r="K25" s="2">
        <f>(C25-(I25/1.163))/C25</f>
        <v>0.32973853438775375</v>
      </c>
      <c r="L25">
        <v>1628</v>
      </c>
      <c r="M25" s="2">
        <v>0.19800000000000001</v>
      </c>
      <c r="N25" s="2">
        <f>(C25-L25)/C25</f>
        <v>0.1180931744312026</v>
      </c>
      <c r="O25" s="2">
        <f>(C25-(L25/1.158))/C25</f>
        <v>0.23842243042418185</v>
      </c>
      <c r="P25">
        <f t="shared" si="4"/>
        <v>1466.828</v>
      </c>
      <c r="Q25" s="2">
        <f>(C25-P25)/C25</f>
        <v>0.20540195016251356</v>
      </c>
      <c r="R25" s="2">
        <f>(C25-(P25/1.158))/C25</f>
        <v>0.31381860981218779</v>
      </c>
      <c r="S25" s="2">
        <f t="shared" si="5"/>
        <v>1.5083965330444093E-2</v>
      </c>
      <c r="T25">
        <v>1572</v>
      </c>
      <c r="U25" s="4">
        <v>0.26200000000000001</v>
      </c>
      <c r="V25" s="2">
        <f>(C25-T25)/C25</f>
        <v>0.14842903575297942</v>
      </c>
      <c r="W25" s="2">
        <f>(C25-(T25/1.148))/C25</f>
        <v>0.2582134457778566</v>
      </c>
      <c r="X25">
        <f t="shared" si="2"/>
        <v>1366.068</v>
      </c>
      <c r="Y25" s="2">
        <f>(C25-X25)/C25</f>
        <v>0.25998483206933914</v>
      </c>
      <c r="Z25" s="2">
        <f>(C25-(X25/1.148))/C25</f>
        <v>0.3553874843809573</v>
      </c>
      <c r="AA25" s="2">
        <f t="shared" si="3"/>
        <v>-5.4582881906825587E-2</v>
      </c>
    </row>
    <row r="26" spans="1:27" ht="12.75" customHeight="1">
      <c r="A26" t="s">
        <v>6</v>
      </c>
      <c r="B26" s="3" t="s">
        <v>268</v>
      </c>
      <c r="C26">
        <v>1813</v>
      </c>
      <c r="D26" s="1">
        <v>38991</v>
      </c>
      <c r="E26">
        <v>1550</v>
      </c>
      <c r="F26" s="2">
        <v>0.24299999999999999</v>
      </c>
      <c r="G26" s="2">
        <f>(C26-E26)/C26</f>
        <v>0.1450634307777165</v>
      </c>
      <c r="H26" s="2">
        <f>(C26-(E26/1.163))/C26</f>
        <v>0.26488687083208651</v>
      </c>
      <c r="I26">
        <f t="shared" si="1"/>
        <v>1361.6750000000002</v>
      </c>
      <c r="J26" s="2">
        <f>(C26-I26)/C26</f>
        <v>0.24893822393822385</v>
      </c>
      <c r="K26" s="2">
        <f>(C26-(I26/1.163))/C26</f>
        <v>0.35420311602598781</v>
      </c>
      <c r="L26">
        <v>1373</v>
      </c>
      <c r="M26" s="2">
        <v>0.24299999999999999</v>
      </c>
      <c r="N26" s="2">
        <f>(C26-L26)/C26</f>
        <v>0.24269167126309985</v>
      </c>
      <c r="O26" s="2">
        <f>(C26-(L26/1.158))/C26</f>
        <v>0.34602044150526745</v>
      </c>
      <c r="P26">
        <f t="shared" si="4"/>
        <v>1206.1805000000002</v>
      </c>
      <c r="Q26" s="2">
        <f>(C26-P26)/C26</f>
        <v>0.33470463320463312</v>
      </c>
      <c r="R26" s="2">
        <f>(C26-(P26/1.158))/C26</f>
        <v>0.42547895786237744</v>
      </c>
      <c r="S26" s="2">
        <f t="shared" si="5"/>
        <v>-8.5766409266409271E-2</v>
      </c>
      <c r="T26">
        <v>1346</v>
      </c>
      <c r="U26" s="4">
        <v>0.19</v>
      </c>
      <c r="V26" s="2">
        <f>(C26-T26)/C26</f>
        <v>0.25758411472697185</v>
      </c>
      <c r="W26" s="2">
        <f>(C26-(T26/1.148))/C26</f>
        <v>0.35329626718377333</v>
      </c>
      <c r="X26">
        <f t="shared" si="2"/>
        <v>1218.1300000000001</v>
      </c>
      <c r="Y26" s="2">
        <f>(C26-X26)/C26</f>
        <v>0.32811362382790948</v>
      </c>
      <c r="Z26" s="2">
        <f>(C26-(X26/1.148))/C26</f>
        <v>0.41473312180131477</v>
      </c>
      <c r="AA26" s="2">
        <f t="shared" si="3"/>
        <v>6.5910093767236333E-3</v>
      </c>
    </row>
    <row r="27" spans="1:27" ht="12.75" customHeight="1">
      <c r="A27" t="s">
        <v>6</v>
      </c>
      <c r="B27" s="3" t="s">
        <v>269</v>
      </c>
      <c r="C27">
        <v>2671</v>
      </c>
      <c r="D27" s="1">
        <v>38961</v>
      </c>
      <c r="E27">
        <v>1811</v>
      </c>
      <c r="F27" s="2">
        <v>0.24299999999999999</v>
      </c>
      <c r="G27" s="2">
        <f>(C27-E27)/C27</f>
        <v>0.32197678771995508</v>
      </c>
      <c r="H27" s="2">
        <f>(C27-(E27/1.161))/C27</f>
        <v>0.41600067848402683</v>
      </c>
      <c r="I27">
        <f t="shared" si="1"/>
        <v>1590.9635000000001</v>
      </c>
      <c r="J27" s="2">
        <f>(C27-I27)/C27</f>
        <v>0.40435660801198053</v>
      </c>
      <c r="K27" s="2">
        <f>(C27-(I27/1.161))/C27</f>
        <v>0.48695659604821745</v>
      </c>
      <c r="L27">
        <v>1430</v>
      </c>
      <c r="M27" s="2">
        <v>0.24299999999999999</v>
      </c>
      <c r="N27" s="2">
        <f>(C27-L27)/C27</f>
        <v>0.46461999251216773</v>
      </c>
      <c r="O27" s="2">
        <f>((C27-(I27/1.156))/C27)</f>
        <v>0.48473755018337411</v>
      </c>
      <c r="P27">
        <f t="shared" si="4"/>
        <v>1256.2550000000001</v>
      </c>
      <c r="Q27" s="2">
        <f>(C27-P27)/C27</f>
        <v>0.5296686634219393</v>
      </c>
      <c r="R27" s="2">
        <f>(C27-(P27/1.156))/C27</f>
        <v>0.59313898219890937</v>
      </c>
      <c r="S27" s="2">
        <f t="shared" si="5"/>
        <v>-0.12531205540995877</v>
      </c>
      <c r="T27">
        <v>1471</v>
      </c>
      <c r="U27" s="4">
        <v>0.16700000000000001</v>
      </c>
      <c r="V27" s="2">
        <f>(C27-T27)/C27</f>
        <v>0.44926993635342566</v>
      </c>
      <c r="W27" s="2">
        <f>(C27-(T27/1.153))/C27</f>
        <v>0.52235033508536488</v>
      </c>
      <c r="X27">
        <f t="shared" si="2"/>
        <v>1348.1714999999999</v>
      </c>
      <c r="Y27" s="2">
        <f>(C27-X27)/C27</f>
        <v>0.49525589666791464</v>
      </c>
      <c r="Z27" s="2">
        <f>(C27-(X27/1.153))/C27</f>
        <v>0.562234082105737</v>
      </c>
      <c r="AA27" s="2">
        <f t="shared" si="3"/>
        <v>3.441276675402466E-2</v>
      </c>
    </row>
    <row r="28" spans="1:27" ht="12.75" customHeight="1">
      <c r="A28" t="s">
        <v>8</v>
      </c>
      <c r="C28">
        <v>1635</v>
      </c>
      <c r="D28" s="1">
        <v>38991</v>
      </c>
      <c r="E28">
        <v>1194</v>
      </c>
      <c r="F28" s="2">
        <v>0.252</v>
      </c>
      <c r="G28" s="2">
        <f>(C28-E28)/C28</f>
        <v>0.26972477064220185</v>
      </c>
      <c r="H28" s="2">
        <f>(C28-(E28/1.163))/C28</f>
        <v>0.37207632901307119</v>
      </c>
      <c r="I28">
        <f t="shared" si="1"/>
        <v>1043.556</v>
      </c>
      <c r="J28" s="2">
        <f>(C28-I28)/C28</f>
        <v>0.3617394495412844</v>
      </c>
      <c r="K28" s="2">
        <f>(C28-(I28/1.163))/C28</f>
        <v>0.45119471155742419</v>
      </c>
      <c r="L28">
        <v>1113</v>
      </c>
      <c r="M28" s="2">
        <v>0.22700000000000001</v>
      </c>
      <c r="N28" s="2">
        <f>(C28-L28)/C28</f>
        <v>0.31926605504587158</v>
      </c>
      <c r="O28" s="2">
        <f>(C28-(L28/1.158))/C28</f>
        <v>0.41214685237121895</v>
      </c>
      <c r="P28">
        <f t="shared" si="4"/>
        <v>986.67449999999997</v>
      </c>
      <c r="Q28" s="2">
        <f>(C28-P28)/C28</f>
        <v>0.39652935779816517</v>
      </c>
      <c r="R28" s="2">
        <f>(C28-(P28/1.158))/C28</f>
        <v>0.47886818462708558</v>
      </c>
      <c r="S28" s="2">
        <f t="shared" si="5"/>
        <v>-3.4789908256880775E-2</v>
      </c>
      <c r="T28">
        <v>1273</v>
      </c>
      <c r="U28" s="4">
        <v>0.253</v>
      </c>
      <c r="V28" s="2">
        <f>(C28-T28)/C28</f>
        <v>0.22140672782874618</v>
      </c>
      <c r="W28" s="2">
        <f>(C28-(T28/1.148))/C28</f>
        <v>0.32178286396232236</v>
      </c>
      <c r="X28">
        <f t="shared" si="2"/>
        <v>1111.9655</v>
      </c>
      <c r="Y28" s="2">
        <f>(C28-X28)/C28</f>
        <v>0.31989877675840978</v>
      </c>
      <c r="Z28" s="2">
        <f>(C28-(X28/1.148))/C28</f>
        <v>0.40757733167108862</v>
      </c>
      <c r="AA28" s="2">
        <f t="shared" si="3"/>
        <v>7.6630581039755397E-2</v>
      </c>
    </row>
    <row r="29" spans="1:27" ht="12.75" customHeight="1">
      <c r="A29" t="s">
        <v>8</v>
      </c>
      <c r="B29" t="s">
        <v>8</v>
      </c>
      <c r="C29" t="s">
        <v>295</v>
      </c>
      <c r="D29" s="1"/>
      <c r="R29" s="2"/>
      <c r="S29" s="2"/>
      <c r="X29">
        <f t="shared" si="2"/>
        <v>0</v>
      </c>
      <c r="AA29" s="2"/>
    </row>
    <row r="30" spans="1:27" ht="12.75" customHeight="1">
      <c r="A30" t="s">
        <v>24</v>
      </c>
      <c r="C30">
        <v>1691</v>
      </c>
      <c r="D30" s="1">
        <v>38991</v>
      </c>
      <c r="E30">
        <v>1221</v>
      </c>
      <c r="F30" s="2">
        <v>0.26400000000000001</v>
      </c>
      <c r="G30" s="2">
        <f>(C30-E30)/C30</f>
        <v>0.27794204612655232</v>
      </c>
      <c r="H30" s="2">
        <f>(C30-(E30/1.163))/C30</f>
        <v>0.3791419141242926</v>
      </c>
      <c r="I30">
        <f t="shared" si="1"/>
        <v>1059.828</v>
      </c>
      <c r="J30" s="2">
        <f>(C30-I30)/C30</f>
        <v>0.37325369603784742</v>
      </c>
      <c r="K30" s="2">
        <f>(C30-(I30/1.163))/C30</f>
        <v>0.46109518145988598</v>
      </c>
      <c r="L30">
        <v>1153</v>
      </c>
      <c r="M30" s="2">
        <v>0.23200000000000001</v>
      </c>
      <c r="N30" s="2">
        <f>(C30-L30)/C30</f>
        <v>0.31815493790656418</v>
      </c>
      <c r="O30" s="2">
        <f>(C30-(L30/1.158))/C30</f>
        <v>0.41118733843399319</v>
      </c>
      <c r="P30">
        <f t="shared" si="4"/>
        <v>1019.252</v>
      </c>
      <c r="Q30" s="2">
        <f>(C30-P30)/C30</f>
        <v>0.39724896510940277</v>
      </c>
      <c r="R30" s="2">
        <f>(C30-(P30/1.158))/C30</f>
        <v>0.47948960717564998</v>
      </c>
      <c r="S30" s="2">
        <f t="shared" si="5"/>
        <v>-2.3995269071555358E-2</v>
      </c>
      <c r="T30">
        <v>1129</v>
      </c>
      <c r="U30" s="4">
        <v>0.20599999999999999</v>
      </c>
      <c r="V30" s="2">
        <f>(C30-T30)/C30</f>
        <v>0.33234772324068601</v>
      </c>
      <c r="W30" s="2">
        <f>(C30-(T30/1.148))/C30</f>
        <v>0.41842136170791455</v>
      </c>
      <c r="X30">
        <f t="shared" si="2"/>
        <v>1012.713</v>
      </c>
      <c r="Y30" s="2">
        <f>(C30-X30)/C30</f>
        <v>0.40111590774689537</v>
      </c>
      <c r="Z30" s="2">
        <f>(C30-(X30/1.148))/C30</f>
        <v>0.4783239614519994</v>
      </c>
      <c r="AA30" s="2">
        <f t="shared" si="3"/>
        <v>-3.8669426374925986E-3</v>
      </c>
    </row>
    <row r="31" spans="1:27" ht="12.75" customHeight="1">
      <c r="A31" t="s">
        <v>24</v>
      </c>
      <c r="B31" t="s">
        <v>24</v>
      </c>
      <c r="C31" t="s">
        <v>295</v>
      </c>
      <c r="D31" s="1"/>
      <c r="R31" s="2"/>
      <c r="S31" s="2"/>
      <c r="X31">
        <f t="shared" si="2"/>
        <v>0</v>
      </c>
      <c r="AA31" s="2"/>
    </row>
    <row r="32" spans="1:27" ht="12.75" customHeight="1">
      <c r="A32" t="s">
        <v>24</v>
      </c>
      <c r="B32" s="3" t="s">
        <v>270</v>
      </c>
      <c r="C32">
        <v>1848</v>
      </c>
      <c r="D32" s="1">
        <v>38991</v>
      </c>
      <c r="E32">
        <v>1221</v>
      </c>
      <c r="F32" s="2">
        <v>0.26400000000000001</v>
      </c>
      <c r="G32" s="2">
        <f>(C32-E32)/C32</f>
        <v>0.3392857142857143</v>
      </c>
      <c r="H32" s="2">
        <f>(C32-(E32/1.163))/C32</f>
        <v>0.43188797445031318</v>
      </c>
      <c r="I32">
        <f t="shared" si="1"/>
        <v>1059.828</v>
      </c>
      <c r="J32" s="2">
        <f>(C32-I32)/C32</f>
        <v>0.42649999999999999</v>
      </c>
      <c r="K32" s="2">
        <f>(C32-(I32/1.163))/C32</f>
        <v>0.50687876182287184</v>
      </c>
      <c r="L32">
        <v>899</v>
      </c>
      <c r="M32" s="2">
        <v>0.214</v>
      </c>
      <c r="N32" s="2">
        <f>(C32-L32)/C32</f>
        <v>0.5135281385281385</v>
      </c>
      <c r="O32" s="2">
        <f>(C32-(L32/1.158))/C32</f>
        <v>0.57990340114692451</v>
      </c>
      <c r="P32">
        <f t="shared" si="4"/>
        <v>802.80700000000002</v>
      </c>
      <c r="Q32" s="2">
        <f>(C32-P32)/C32</f>
        <v>0.56558062770562767</v>
      </c>
      <c r="R32" s="2">
        <f>(C32-(P32/1.158))/C32</f>
        <v>0.62485373722420345</v>
      </c>
      <c r="S32" s="2">
        <f t="shared" si="5"/>
        <v>-0.13908062770562768</v>
      </c>
      <c r="T32">
        <v>899</v>
      </c>
      <c r="U32" s="4">
        <v>0.111</v>
      </c>
      <c r="V32" s="2">
        <f>(C32-T32)/C32</f>
        <v>0.5135281385281385</v>
      </c>
      <c r="W32" s="2">
        <f>(C32-(T32/1.148))/C32</f>
        <v>0.57624402310813461</v>
      </c>
      <c r="X32">
        <f t="shared" si="2"/>
        <v>849.10550000000001</v>
      </c>
      <c r="Y32" s="2">
        <f>(C32-X32)/C32</f>
        <v>0.54052732683982685</v>
      </c>
      <c r="Z32" s="2">
        <f>(C32-(X32/1.148))/C32</f>
        <v>0.59976247982563313</v>
      </c>
      <c r="AA32" s="2">
        <f t="shared" si="3"/>
        <v>2.505330086580082E-2</v>
      </c>
    </row>
    <row r="33" spans="1:27" ht="12.75" customHeight="1">
      <c r="A33" t="s">
        <v>21</v>
      </c>
      <c r="B33" t="s">
        <v>21</v>
      </c>
      <c r="C33">
        <v>5059</v>
      </c>
      <c r="D33" s="1">
        <v>38991</v>
      </c>
      <c r="E33">
        <v>3172</v>
      </c>
      <c r="F33" s="2">
        <v>0.23799999999999999</v>
      </c>
      <c r="G33" s="2">
        <f>(C33-E33)/C33</f>
        <v>0.37299861632733744</v>
      </c>
      <c r="H33" s="2">
        <f>(C33-(E33/1.161))/C33</f>
        <v>0.45994712861958431</v>
      </c>
      <c r="I33">
        <f t="shared" si="1"/>
        <v>2794.5320000000002</v>
      </c>
      <c r="J33" s="2">
        <f>(C33-I33)/C33</f>
        <v>0.44761178098438426</v>
      </c>
      <c r="K33" s="2">
        <f>(C33-(I33/1.161))/C33</f>
        <v>0.52421342031385376</v>
      </c>
      <c r="L33">
        <v>3278</v>
      </c>
      <c r="M33" s="2">
        <v>0.23</v>
      </c>
      <c r="N33" s="2">
        <f>(C33-L33)/C33</f>
        <v>0.35204585886538842</v>
      </c>
      <c r="O33" s="2">
        <f>((C33-(I33/1.156))/C33)</f>
        <v>0.52215551988268527</v>
      </c>
      <c r="P33">
        <f t="shared" si="4"/>
        <v>2901.03</v>
      </c>
      <c r="Q33" s="2">
        <f>(C33-P33)/C33</f>
        <v>0.42656058509586869</v>
      </c>
      <c r="R33" s="2">
        <f>(C33-(P33/1.156))/C33</f>
        <v>0.50394514281649538</v>
      </c>
      <c r="S33" s="2">
        <f t="shared" si="5"/>
        <v>2.1051195888515561E-2</v>
      </c>
      <c r="T33">
        <v>3422</v>
      </c>
      <c r="U33" s="4">
        <v>0.17</v>
      </c>
      <c r="V33" s="2">
        <f>(C33-T33)/C33</f>
        <v>0.3235817355208539</v>
      </c>
      <c r="W33" s="2">
        <f>(C33-(T33/1.148))/C33</f>
        <v>0.41078548390318276</v>
      </c>
      <c r="X33">
        <f t="shared" si="2"/>
        <v>3131.13</v>
      </c>
      <c r="Y33" s="2">
        <f>(C33-X33)/C33</f>
        <v>0.3810772880015813</v>
      </c>
      <c r="Z33" s="2">
        <f>(C33-(X33/1.148))/C33</f>
        <v>0.46086871777141231</v>
      </c>
      <c r="AA33" s="2">
        <f t="shared" si="3"/>
        <v>4.5483297094287389E-2</v>
      </c>
    </row>
    <row r="34" spans="1:27" ht="12.75" customHeight="1">
      <c r="A34" t="s">
        <v>21</v>
      </c>
      <c r="C34">
        <v>4214</v>
      </c>
      <c r="D34" s="1">
        <v>38961</v>
      </c>
      <c r="E34">
        <v>2358</v>
      </c>
      <c r="F34" s="2">
        <v>0.23300000000000001</v>
      </c>
      <c r="G34" s="2">
        <f>(C34-E34)/C34</f>
        <v>0.44043663977218794</v>
      </c>
      <c r="H34" s="2">
        <f>(C34-(E34/1.161))/C34</f>
        <v>0.51803328145752614</v>
      </c>
      <c r="I34">
        <f t="shared" si="1"/>
        <v>2083.2929999999997</v>
      </c>
      <c r="J34" s="2">
        <f>(C34-I34)/C34</f>
        <v>0.50562577123872809</v>
      </c>
      <c r="K34" s="2">
        <f>(C34-(I34/1.161))/C34</f>
        <v>0.57418240416772448</v>
      </c>
      <c r="L34">
        <v>2279</v>
      </c>
      <c r="M34" s="2">
        <v>0.23599999999999999</v>
      </c>
      <c r="N34" s="2">
        <f>(C34-L34)/C34</f>
        <v>0.45918367346938777</v>
      </c>
      <c r="O34" s="2">
        <f>((C34-(I34/1.156))/C34)</f>
        <v>0.57234063255945344</v>
      </c>
      <c r="P34">
        <f t="shared" si="4"/>
        <v>2010.078</v>
      </c>
      <c r="Q34" s="2">
        <f>(C34-P34)/C34</f>
        <v>0.52300000000000002</v>
      </c>
      <c r="R34" s="2">
        <f>(C34-(P34/1.156))/C34</f>
        <v>0.58737024221453282</v>
      </c>
      <c r="S34" s="2">
        <f t="shared" si="5"/>
        <v>-1.7374228761271926E-2</v>
      </c>
      <c r="T34">
        <v>2330</v>
      </c>
      <c r="U34" s="4">
        <v>0.219</v>
      </c>
      <c r="V34" s="2">
        <f>(C34-T34)/C34</f>
        <v>0.44708115804461318</v>
      </c>
      <c r="W34" s="2">
        <f>(C34-(T34/1.153))/C34</f>
        <v>0.52045200177329842</v>
      </c>
      <c r="X34">
        <f t="shared" si="2"/>
        <v>2074.8649999999998</v>
      </c>
      <c r="Y34" s="2">
        <f>(C34-X34)/C34</f>
        <v>0.5076257712387281</v>
      </c>
      <c r="Z34" s="2">
        <f>(C34-(X34/1.153))/C34</f>
        <v>0.57296250757912237</v>
      </c>
      <c r="AA34" s="2">
        <f t="shared" si="3"/>
        <v>1.5374228761271924E-2</v>
      </c>
    </row>
    <row r="35" spans="1:27" ht="12.75" customHeight="1">
      <c r="A35" t="s">
        <v>21</v>
      </c>
      <c r="B35" s="3" t="s">
        <v>271</v>
      </c>
      <c r="C35">
        <v>4214</v>
      </c>
      <c r="D35" s="1">
        <v>38961</v>
      </c>
      <c r="E35">
        <v>2358</v>
      </c>
      <c r="F35" s="2">
        <v>0.23300000000000001</v>
      </c>
      <c r="G35" s="2">
        <f>(C35-E35)/C35</f>
        <v>0.44043663977218794</v>
      </c>
      <c r="H35" s="2">
        <f>(C35-(E35/1.161))/C35</f>
        <v>0.51803328145752614</v>
      </c>
      <c r="I35">
        <f t="shared" si="1"/>
        <v>2083.2929999999997</v>
      </c>
      <c r="J35" s="2">
        <f>(C35-I35)/C35</f>
        <v>0.50562577123872809</v>
      </c>
      <c r="K35" s="2">
        <f>(C35-(I35/1.161))/C35</f>
        <v>0.57418240416772448</v>
      </c>
      <c r="L35">
        <v>2358</v>
      </c>
      <c r="M35" s="2">
        <v>0.23</v>
      </c>
      <c r="N35" s="2">
        <f>(C35-L35)/C35</f>
        <v>0.44043663977218794</v>
      </c>
      <c r="O35" s="2">
        <f>((C35-(I35/1.156))/C35)</f>
        <v>0.57234063255945344</v>
      </c>
      <c r="P35">
        <f t="shared" si="4"/>
        <v>2086.83</v>
      </c>
      <c r="Q35" s="2">
        <f>(C35-P35)/C35</f>
        <v>0.50478642619838632</v>
      </c>
      <c r="R35" s="2">
        <f>(C35-(P35/1.156))/C35</f>
        <v>0.57161455553493623</v>
      </c>
      <c r="S35" s="2">
        <f t="shared" si="5"/>
        <v>8.3934504034177682E-4</v>
      </c>
      <c r="T35">
        <v>1735</v>
      </c>
      <c r="U35" s="4">
        <v>0.26600000000000001</v>
      </c>
      <c r="V35" s="2">
        <f>(C35-T35)/C35</f>
        <v>0.58827717133364976</v>
      </c>
      <c r="W35" s="2">
        <f>(C35-(T35/1.153))/C35</f>
        <v>0.64291168372389396</v>
      </c>
      <c r="X35">
        <f t="shared" si="2"/>
        <v>1504.2449999999999</v>
      </c>
      <c r="Y35" s="2">
        <f>(C35-X35)/C35</f>
        <v>0.64303630754627439</v>
      </c>
      <c r="Z35" s="2">
        <f>(C35-(X35/1.153))/C35</f>
        <v>0.69040442978861605</v>
      </c>
      <c r="AA35" s="2">
        <f t="shared" si="3"/>
        <v>-0.13824988134788807</v>
      </c>
    </row>
    <row r="36" spans="1:27" ht="12.75" customHeight="1">
      <c r="A36" t="s">
        <v>21</v>
      </c>
      <c r="B36" t="s">
        <v>114</v>
      </c>
      <c r="C36">
        <v>5020</v>
      </c>
      <c r="D36" s="1">
        <v>38961</v>
      </c>
      <c r="E36">
        <v>2703</v>
      </c>
      <c r="F36" s="2">
        <v>0.27800000000000002</v>
      </c>
      <c r="G36" s="2">
        <f>(C36-E36)/C36</f>
        <v>0.46155378486055776</v>
      </c>
      <c r="H36" s="2">
        <f>(C36-(E36/1.161))/C36</f>
        <v>0.53622203691693171</v>
      </c>
      <c r="I36">
        <f t="shared" si="1"/>
        <v>2327.2829999999999</v>
      </c>
      <c r="J36" s="2">
        <f>(C36-I36)/C36</f>
        <v>0.53639780876494025</v>
      </c>
      <c r="K36" s="2">
        <f>(C36-(I36/1.161))/C36</f>
        <v>0.60068717378547831</v>
      </c>
      <c r="L36">
        <v>2579</v>
      </c>
      <c r="M36" s="2">
        <v>0.28199999999999997</v>
      </c>
      <c r="N36" s="2">
        <f>(C36-L36)/C36</f>
        <v>0.48625498007968126</v>
      </c>
      <c r="O36" s="2">
        <f>((C36-(I36/1.156))/C36)</f>
        <v>0.5989600421842044</v>
      </c>
      <c r="P36">
        <f t="shared" si="4"/>
        <v>2215.3609999999999</v>
      </c>
      <c r="Q36" s="2">
        <f>(C36-P36)/C36</f>
        <v>0.55869302788844621</v>
      </c>
      <c r="R36" s="2">
        <f>(C36-(P36/1.156))/C36</f>
        <v>0.61824656391734112</v>
      </c>
      <c r="S36" s="2">
        <f t="shared" si="5"/>
        <v>-2.229521912350596E-2</v>
      </c>
      <c r="T36">
        <v>2718</v>
      </c>
      <c r="U36" s="4">
        <v>0.21</v>
      </c>
      <c r="V36" s="2">
        <f>(C36-T36)/C36</f>
        <v>0.45856573705179282</v>
      </c>
      <c r="W36" s="2">
        <f>(C36-(T36/1.153))/C36</f>
        <v>0.53041260802410484</v>
      </c>
      <c r="X36">
        <f t="shared" si="2"/>
        <v>2432.61</v>
      </c>
      <c r="Y36" s="2">
        <f>(C36-X36)/C36</f>
        <v>0.5154163346613545</v>
      </c>
      <c r="Z36" s="2">
        <f>(C36-(X36/1.153))/C36</f>
        <v>0.57971928418157381</v>
      </c>
      <c r="AA36" s="2">
        <f t="shared" si="3"/>
        <v>4.3276693227091712E-2</v>
      </c>
    </row>
    <row r="37" spans="1:27" ht="12.75" customHeight="1">
      <c r="A37" t="s">
        <v>21</v>
      </c>
      <c r="B37" t="s">
        <v>115</v>
      </c>
      <c r="C37">
        <v>3821</v>
      </c>
      <c r="D37" s="1">
        <v>38961</v>
      </c>
      <c r="E37">
        <v>2145</v>
      </c>
      <c r="F37" s="2">
        <v>0.21</v>
      </c>
      <c r="G37" s="2">
        <f>(C37-E37)/C37</f>
        <v>0.43862863124836432</v>
      </c>
      <c r="H37" s="2">
        <f>(C37-(E37/1.161))/C37</f>
        <v>0.51647599590729054</v>
      </c>
      <c r="I37">
        <f t="shared" si="1"/>
        <v>1919.7750000000001</v>
      </c>
      <c r="J37" s="2">
        <f>(C37-I37)/C37</f>
        <v>0.49757262496728605</v>
      </c>
      <c r="K37" s="2">
        <f>(C37-(I37/1.161))/C37</f>
        <v>0.56724601633702498</v>
      </c>
      <c r="L37">
        <v>1964</v>
      </c>
      <c r="M37" s="2">
        <v>0.24299999999999999</v>
      </c>
      <c r="N37" s="2">
        <f>(C37-L37)/C37</f>
        <v>0.48599842973043705</v>
      </c>
      <c r="O37" s="2">
        <f>((C37-(I37/1.156))/C37)</f>
        <v>0.56537424305128536</v>
      </c>
      <c r="P37">
        <f t="shared" si="4"/>
        <v>1725.374</v>
      </c>
      <c r="Q37" s="2">
        <f>(C37-P37)/C37</f>
        <v>0.54844962051818902</v>
      </c>
      <c r="R37" s="2">
        <f>(C37-(P37/1.156))/C37</f>
        <v>0.60938548487732602</v>
      </c>
      <c r="S37" s="2">
        <f t="shared" si="5"/>
        <v>-5.087699555090297E-2</v>
      </c>
      <c r="T37">
        <v>1917</v>
      </c>
      <c r="U37" s="4">
        <v>0.13200000000000001</v>
      </c>
      <c r="V37" s="2">
        <f>(C37-T37)/C37</f>
        <v>0.49829887464014655</v>
      </c>
      <c r="W37" s="2">
        <f>(C37-(T37/1.153))/C37</f>
        <v>0.56487326508252089</v>
      </c>
      <c r="X37">
        <f t="shared" si="2"/>
        <v>1790.4779999999998</v>
      </c>
      <c r="Y37" s="2">
        <f>(C37-X37)/C37</f>
        <v>0.53141114891389696</v>
      </c>
      <c r="Z37" s="2">
        <f>(C37-(X37/1.153))/C37</f>
        <v>0.59359162958707457</v>
      </c>
      <c r="AA37" s="2">
        <f t="shared" si="3"/>
        <v>1.703847160429206E-2</v>
      </c>
    </row>
    <row r="38" spans="1:27" ht="12.75" customHeight="1">
      <c r="A38" t="s">
        <v>21</v>
      </c>
      <c r="B38" t="s">
        <v>116</v>
      </c>
      <c r="C38">
        <v>4266</v>
      </c>
      <c r="D38" s="1">
        <v>38991</v>
      </c>
      <c r="E38">
        <v>2126</v>
      </c>
      <c r="F38" s="2">
        <v>0.14899999999999999</v>
      </c>
      <c r="G38" s="2">
        <f>(C38-E38)/C38</f>
        <v>0.50164088138771679</v>
      </c>
      <c r="H38" s="2">
        <f>(C38-(E38/1.163))/C38</f>
        <v>0.57148829010121827</v>
      </c>
      <c r="I38">
        <f t="shared" si="1"/>
        <v>1967.6130000000001</v>
      </c>
      <c r="J38" s="2">
        <f>(C38-I38)/C38</f>
        <v>0.53876863572433187</v>
      </c>
      <c r="K38" s="2">
        <f>(C38-(I38/1.163))/C38</f>
        <v>0.60341241248867761</v>
      </c>
      <c r="L38">
        <v>1892</v>
      </c>
      <c r="M38" s="2">
        <v>0.216</v>
      </c>
      <c r="N38" s="2">
        <f>(C38-L38)/C38</f>
        <v>0.55649320206282227</v>
      </c>
      <c r="O38" s="2">
        <f>(C38-(L38/1.158))/C38</f>
        <v>0.61700621939794664</v>
      </c>
      <c r="P38">
        <f t="shared" si="4"/>
        <v>1687.664</v>
      </c>
      <c r="Q38" s="2">
        <f>(C38-P38)/C38</f>
        <v>0.60439193624003751</v>
      </c>
      <c r="R38" s="2">
        <f>(C38-(P38/1.158))/C38</f>
        <v>0.65836954770296841</v>
      </c>
      <c r="S38" s="2">
        <f t="shared" si="5"/>
        <v>-6.562330051570564E-2</v>
      </c>
      <c r="T38">
        <v>1949</v>
      </c>
      <c r="U38" s="4">
        <v>0.19900000000000001</v>
      </c>
      <c r="V38" s="2">
        <f>(C38-T38)/C38</f>
        <v>0.54313173933427095</v>
      </c>
      <c r="W38" s="2">
        <f>(C38-(T38/1.148))/C38</f>
        <v>0.60203113182427781</v>
      </c>
      <c r="X38">
        <f t="shared" si="2"/>
        <v>1755.0744999999999</v>
      </c>
      <c r="Y38" s="2">
        <f>(C38-X38)/C38</f>
        <v>0.58859013127051107</v>
      </c>
      <c r="Z38" s="2">
        <f>(C38-(X38/1.148))/C38</f>
        <v>0.64162903420776207</v>
      </c>
      <c r="AA38" s="2">
        <f t="shared" si="3"/>
        <v>1.5801804969526434E-2</v>
      </c>
    </row>
    <row r="39" spans="1:27" ht="12.75" customHeight="1">
      <c r="A39" t="s">
        <v>21</v>
      </c>
      <c r="B39" t="s">
        <v>117</v>
      </c>
      <c r="C39">
        <v>3662</v>
      </c>
      <c r="D39" s="1">
        <v>38991</v>
      </c>
      <c r="E39">
        <v>1866</v>
      </c>
      <c r="F39" s="2">
        <v>0.221</v>
      </c>
      <c r="G39" s="2">
        <f>(C39-E39)/C39</f>
        <v>0.49044238121245221</v>
      </c>
      <c r="H39" s="2">
        <f>(C39-(E39/1.163))/C39</f>
        <v>0.56185931316633897</v>
      </c>
      <c r="I39">
        <f t="shared" si="1"/>
        <v>1659.807</v>
      </c>
      <c r="J39" s="2">
        <f>(C39-I39)/C39</f>
        <v>0.54674849808847625</v>
      </c>
      <c r="K39" s="2">
        <f>(C39-(I39/1.163))/C39</f>
        <v>0.61027385906145848</v>
      </c>
      <c r="L39">
        <v>1782</v>
      </c>
      <c r="M39" s="2">
        <v>0.189</v>
      </c>
      <c r="N39" s="2">
        <f>(C39-L39)/C39</f>
        <v>0.51338066630256696</v>
      </c>
      <c r="O39" s="2">
        <f>(C39-(L39/1.158))/C39</f>
        <v>0.5797760503476399</v>
      </c>
      <c r="P39">
        <f t="shared" si="4"/>
        <v>1613.6009999999999</v>
      </c>
      <c r="Q39" s="2">
        <f>(C39-P39)/C39</f>
        <v>0.55936619333697446</v>
      </c>
      <c r="R39" s="2">
        <f>(C39-(P39/1.158))/C39</f>
        <v>0.61948721358978787</v>
      </c>
      <c r="S39" s="2">
        <f t="shared" si="5"/>
        <v>-1.2617695248498206E-2</v>
      </c>
      <c r="T39">
        <v>1798</v>
      </c>
      <c r="U39" s="4">
        <v>0.214</v>
      </c>
      <c r="V39" s="2">
        <f>(C39-T39)/C39</f>
        <v>0.50901146914254503</v>
      </c>
      <c r="W39" s="2">
        <f>(C39-(T39/1.148))/C39</f>
        <v>0.57230964211023083</v>
      </c>
      <c r="X39">
        <f t="shared" si="2"/>
        <v>1605.614</v>
      </c>
      <c r="Y39" s="2">
        <f>(C39-X39)/C39</f>
        <v>0.56154724194429273</v>
      </c>
      <c r="Z39" s="2">
        <f>(C39-(X39/1.148))/C39</f>
        <v>0.61807251040443612</v>
      </c>
      <c r="AA39" s="2">
        <f t="shared" si="3"/>
        <v>-2.18104860731827E-3</v>
      </c>
    </row>
    <row r="40" spans="1:27" ht="12.75" customHeight="1">
      <c r="A40" t="s">
        <v>21</v>
      </c>
      <c r="B40" t="s">
        <v>118</v>
      </c>
      <c r="C40">
        <v>4399</v>
      </c>
      <c r="D40" s="1">
        <v>38991</v>
      </c>
      <c r="E40">
        <v>2478</v>
      </c>
      <c r="F40" s="2">
        <v>0.23899999999999999</v>
      </c>
      <c r="G40" s="2">
        <f>(C40-E40)/C40</f>
        <v>0.43669015685383039</v>
      </c>
      <c r="H40" s="2">
        <f>(C40-(E40/1.163))/C40</f>
        <v>0.51564071956477253</v>
      </c>
      <c r="I40">
        <f t="shared" si="1"/>
        <v>2181.8790000000004</v>
      </c>
      <c r="J40" s="2">
        <f>(C40-I40)/C40</f>
        <v>0.50400568310979765</v>
      </c>
      <c r="K40" s="2">
        <f>(C40-(I40/1.163))/C40</f>
        <v>0.5735216535767822</v>
      </c>
      <c r="L40">
        <v>2346</v>
      </c>
      <c r="M40" s="2">
        <v>0.23</v>
      </c>
      <c r="N40" s="2">
        <f>(C40-L40)/C40</f>
        <v>0.46669697658558762</v>
      </c>
      <c r="O40" s="2">
        <f>(C40-(L40/1.158))/C40</f>
        <v>0.53946198323453165</v>
      </c>
      <c r="P40">
        <f t="shared" si="4"/>
        <v>2076.21</v>
      </c>
      <c r="Q40" s="2">
        <f>(C40-P40)/C40</f>
        <v>0.5280268242782451</v>
      </c>
      <c r="R40" s="2">
        <f>(C40-(P40/1.158))/C40</f>
        <v>0.59242385516256046</v>
      </c>
      <c r="S40" s="2">
        <f t="shared" si="5"/>
        <v>-2.4021141168447446E-2</v>
      </c>
      <c r="T40">
        <v>2444</v>
      </c>
      <c r="U40" s="4">
        <v>0.16700000000000001</v>
      </c>
      <c r="V40" s="2">
        <f>(C40-T40)/C40</f>
        <v>0.44441918617867698</v>
      </c>
      <c r="W40" s="2">
        <f>(C40-(T40/1.148))/C40</f>
        <v>0.51604458726365587</v>
      </c>
      <c r="X40">
        <f t="shared" si="2"/>
        <v>2239.9259999999999</v>
      </c>
      <c r="Y40" s="2">
        <f>(C40-X40)/C40</f>
        <v>0.49081018413275745</v>
      </c>
      <c r="Z40" s="2">
        <f>(C40-(X40/1.148))/C40</f>
        <v>0.55645486422714063</v>
      </c>
      <c r="AA40" s="2">
        <f t="shared" si="3"/>
        <v>3.7216640145487645E-2</v>
      </c>
    </row>
    <row r="41" spans="1:27" ht="12.75" customHeight="1">
      <c r="A41" t="s">
        <v>21</v>
      </c>
      <c r="B41" t="s">
        <v>119</v>
      </c>
      <c r="C41">
        <v>3628</v>
      </c>
      <c r="D41" s="1">
        <v>38991</v>
      </c>
      <c r="E41">
        <v>2193</v>
      </c>
      <c r="F41" s="2">
        <v>0.221</v>
      </c>
      <c r="G41" s="2">
        <f>(C41-E41)/C41</f>
        <v>0.39553472987872107</v>
      </c>
      <c r="H41" s="2">
        <f>(C41-(E41/1.163))/C41</f>
        <v>0.48025342207972582</v>
      </c>
      <c r="I41">
        <f t="shared" si="1"/>
        <v>1950.6734999999999</v>
      </c>
      <c r="J41" s="2">
        <f>(C41-I41)/C41</f>
        <v>0.46232814222712243</v>
      </c>
      <c r="K41" s="2">
        <f>(C41-(I41/1.163))/C41</f>
        <v>0.53768541893991617</v>
      </c>
      <c r="L41">
        <v>2084</v>
      </c>
      <c r="M41" s="2">
        <v>0.29299999999999998</v>
      </c>
      <c r="N41" s="2">
        <f>(C41-L41)/C41</f>
        <v>0.42557883131201762</v>
      </c>
      <c r="O41" s="2">
        <f>(C41-(L41/1.158))/C41</f>
        <v>0.50395408576167322</v>
      </c>
      <c r="P41">
        <f t="shared" si="4"/>
        <v>1778.6940000000002</v>
      </c>
      <c r="Q41" s="2">
        <f>(C41-P41)/C41</f>
        <v>0.50973153252480696</v>
      </c>
      <c r="R41" s="2">
        <f>(C41-(P41/1.158))/C41</f>
        <v>0.5766248121975881</v>
      </c>
      <c r="S41" s="2">
        <f t="shared" si="5"/>
        <v>-4.7403390297684533E-2</v>
      </c>
      <c r="T41">
        <v>2077</v>
      </c>
      <c r="U41" s="4">
        <v>0.22</v>
      </c>
      <c r="V41" s="2">
        <f>(C41-T41)/C41</f>
        <v>0.42750826901874311</v>
      </c>
      <c r="W41" s="2">
        <f>(C41-(T41/1.148))/C41</f>
        <v>0.50131382318705842</v>
      </c>
      <c r="X41">
        <f t="shared" si="2"/>
        <v>1848.53</v>
      </c>
      <c r="Y41" s="2">
        <f>(C41-X41)/C41</f>
        <v>0.49048235942668139</v>
      </c>
      <c r="Z41" s="2">
        <f>(C41-(X41/1.148))/C41</f>
        <v>0.55616930263648201</v>
      </c>
      <c r="AA41" s="2">
        <f t="shared" si="3"/>
        <v>1.9249173098125572E-2</v>
      </c>
    </row>
    <row r="42" spans="1:27" ht="12.75" customHeight="1">
      <c r="A42" t="s">
        <v>21</v>
      </c>
      <c r="B42" t="s">
        <v>120</v>
      </c>
      <c r="C42">
        <v>3349</v>
      </c>
      <c r="D42" s="1">
        <v>38991</v>
      </c>
      <c r="E42">
        <v>1679</v>
      </c>
      <c r="F42" s="2">
        <v>0.23899999999999999</v>
      </c>
      <c r="G42" s="2">
        <f>(C42-E42)/C42</f>
        <v>0.49865631531800536</v>
      </c>
      <c r="H42" s="2">
        <f>(C42-(E42/1.163))/C42</f>
        <v>0.56892202520894708</v>
      </c>
      <c r="I42">
        <f t="shared" si="1"/>
        <v>1478.3595</v>
      </c>
      <c r="J42" s="2">
        <f>(C42-I42)/C42</f>
        <v>0.55856688563750367</v>
      </c>
      <c r="K42" s="2">
        <f>(C42-(I42/1.163))/C42</f>
        <v>0.62043584319647793</v>
      </c>
      <c r="L42">
        <v>1469</v>
      </c>
      <c r="M42" s="2">
        <v>0.23</v>
      </c>
      <c r="N42" s="2">
        <f>(C42-L42)/C42</f>
        <v>0.56136160047775452</v>
      </c>
      <c r="O42" s="2">
        <f>(C42-(L42/1.158))/C42</f>
        <v>0.62121036310686917</v>
      </c>
      <c r="P42">
        <f t="shared" si="4"/>
        <v>1300.0650000000001</v>
      </c>
      <c r="Q42" s="2">
        <f>(C42-P42)/C42</f>
        <v>0.61180501642281271</v>
      </c>
      <c r="R42" s="2">
        <f>(C42-(P42/1.158))/C42</f>
        <v>0.66477117134957919</v>
      </c>
      <c r="S42" s="2">
        <f t="shared" si="5"/>
        <v>-5.3238130785309035E-2</v>
      </c>
      <c r="T42">
        <v>1369</v>
      </c>
      <c r="U42" s="4">
        <v>0.371</v>
      </c>
      <c r="V42" s="2">
        <f>(C42-T42)/C42</f>
        <v>0.59122126007763509</v>
      </c>
      <c r="W42" s="2">
        <f>(C42-(T42/1.148))/C42</f>
        <v>0.64392095825577966</v>
      </c>
      <c r="X42">
        <f t="shared" si="2"/>
        <v>1115.0505000000001</v>
      </c>
      <c r="Y42" s="2">
        <f>(C42-X42)/C42</f>
        <v>0.66704971633323373</v>
      </c>
      <c r="Z42" s="2">
        <f>(C42-(X42/1.148))/C42</f>
        <v>0.70997362049933255</v>
      </c>
      <c r="AA42" s="2">
        <f t="shared" si="3"/>
        <v>-5.5244699910421025E-2</v>
      </c>
    </row>
    <row r="43" spans="1:27" ht="12.75" customHeight="1">
      <c r="A43" t="s">
        <v>21</v>
      </c>
      <c r="B43" t="s">
        <v>121</v>
      </c>
      <c r="C43">
        <v>4930</v>
      </c>
      <c r="D43" s="1">
        <v>38961</v>
      </c>
      <c r="E43">
        <v>2408</v>
      </c>
      <c r="F43" s="2">
        <v>0.29799999999999999</v>
      </c>
      <c r="G43" s="2">
        <f>(C43-E43)/C43</f>
        <v>0.5115618661257606</v>
      </c>
      <c r="H43" s="2">
        <f>(C43-(E43/1.161))/C43</f>
        <v>0.57929531966043124</v>
      </c>
      <c r="I43">
        <f t="shared" si="1"/>
        <v>2049.2080000000001</v>
      </c>
      <c r="J43" s="2">
        <f>(C43-I43)/C43</f>
        <v>0.58433914807302234</v>
      </c>
      <c r="K43" s="2">
        <f>(C43-(I43/1.161))/C43</f>
        <v>0.64198031703102698</v>
      </c>
      <c r="L43">
        <v>2430</v>
      </c>
      <c r="M43" s="2">
        <v>0.222</v>
      </c>
      <c r="N43" s="2">
        <f>(C43-L43)/C43</f>
        <v>0.50709939148073024</v>
      </c>
      <c r="O43" s="2">
        <f>((C43-(I43/1.156))/C43)</f>
        <v>0.64043178899050368</v>
      </c>
      <c r="P43">
        <f t="shared" si="4"/>
        <v>2160.27</v>
      </c>
      <c r="Q43" s="2">
        <f>(C43-P43)/C43</f>
        <v>0.56181135902636914</v>
      </c>
      <c r="R43" s="2">
        <f>(C43-(P43/1.156))/C43</f>
        <v>0.62094408220274144</v>
      </c>
      <c r="S43" s="2">
        <f t="shared" si="5"/>
        <v>2.2527789046653202E-2</v>
      </c>
      <c r="T43">
        <v>2484</v>
      </c>
      <c r="U43" s="4">
        <v>0.24099999999999999</v>
      </c>
      <c r="V43" s="2">
        <f>(C43-T43)/C43</f>
        <v>0.49614604462474643</v>
      </c>
      <c r="W43" s="2">
        <f>(C43-(T43/1.153))/C43</f>
        <v>0.56300610982198307</v>
      </c>
      <c r="X43">
        <f t="shared" si="2"/>
        <v>2184.6779999999999</v>
      </c>
      <c r="Y43" s="2">
        <f>(C43-X43)/C43</f>
        <v>0.55686044624746456</v>
      </c>
      <c r="Z43" s="2">
        <f>(C43-(X43/1.153))/C43</f>
        <v>0.61566387358843422</v>
      </c>
      <c r="AA43" s="2">
        <f t="shared" si="3"/>
        <v>4.9509127789045815E-3</v>
      </c>
    </row>
    <row r="44" spans="1:27" ht="12.75" customHeight="1">
      <c r="A44" t="s">
        <v>21</v>
      </c>
      <c r="B44" t="s">
        <v>122</v>
      </c>
      <c r="C44">
        <v>4466</v>
      </c>
      <c r="D44" s="1">
        <v>38961</v>
      </c>
      <c r="E44">
        <v>2517</v>
      </c>
      <c r="F44" s="2">
        <v>0.24199999999999999</v>
      </c>
      <c r="G44" s="2">
        <f>(C44-E44)/C44</f>
        <v>0.43640841916703987</v>
      </c>
      <c r="H44" s="2">
        <f>(C44-(E44/1.161))/C44</f>
        <v>0.51456366853319535</v>
      </c>
      <c r="I44">
        <f t="shared" si="1"/>
        <v>2212.4430000000002</v>
      </c>
      <c r="J44" s="2">
        <f>(C44-I44)/C44</f>
        <v>0.50460300044782802</v>
      </c>
      <c r="K44" s="2">
        <f>(C44-(I44/1.161))/C44</f>
        <v>0.57330146464067866</v>
      </c>
      <c r="L44">
        <v>2592</v>
      </c>
      <c r="M44" s="2">
        <v>0.19500000000000001</v>
      </c>
      <c r="N44" s="2">
        <f>(C44-L44)/C44</f>
        <v>0.41961486789072994</v>
      </c>
      <c r="O44" s="2">
        <f>((C44-(I44/1.156))/C44)</f>
        <v>0.57145588274033554</v>
      </c>
      <c r="P44">
        <f t="shared" si="4"/>
        <v>2339.2799999999997</v>
      </c>
      <c r="Q44" s="2">
        <f>(C44-P44)/C44</f>
        <v>0.47620241827138382</v>
      </c>
      <c r="R44" s="2">
        <f>(C44-(P44/1.156))/C44</f>
        <v>0.54688790507905172</v>
      </c>
      <c r="S44" s="2">
        <f t="shared" si="5"/>
        <v>2.84005821764442E-2</v>
      </c>
      <c r="T44">
        <v>2525</v>
      </c>
      <c r="U44" s="4">
        <v>0.17</v>
      </c>
      <c r="V44" s="2">
        <f>(C44-T44)/C44</f>
        <v>0.43461710703090012</v>
      </c>
      <c r="W44" s="2">
        <f>(C44-(T44/1.153))/C44</f>
        <v>0.50964189681777983</v>
      </c>
      <c r="X44">
        <f t="shared" si="2"/>
        <v>2310.375</v>
      </c>
      <c r="Y44" s="2">
        <f>(C44-X44)/C44</f>
        <v>0.48267465293327361</v>
      </c>
      <c r="Z44" s="2">
        <f>(C44-(X44/1.153))/C44</f>
        <v>0.5513223355882686</v>
      </c>
      <c r="AA44" s="2">
        <f t="shared" si="3"/>
        <v>-6.4722346618897864E-3</v>
      </c>
    </row>
    <row r="45" spans="1:27" ht="12.75" customHeight="1">
      <c r="A45" t="s">
        <v>21</v>
      </c>
      <c r="B45" t="s">
        <v>123</v>
      </c>
      <c r="C45">
        <v>3463</v>
      </c>
      <c r="D45" s="1">
        <v>38961</v>
      </c>
      <c r="E45">
        <v>1938</v>
      </c>
      <c r="F45" s="2">
        <v>0.17299999999999999</v>
      </c>
      <c r="G45" s="2">
        <f>(C45-E45)/C45</f>
        <v>0.44036962171527577</v>
      </c>
      <c r="H45" s="2">
        <f>(C45-(E45/1.161))/C45</f>
        <v>0.51797555703296794</v>
      </c>
      <c r="I45">
        <f t="shared" si="1"/>
        <v>1770.3630000000001</v>
      </c>
      <c r="J45" s="2">
        <f>(C45-I45)/C45</f>
        <v>0.48877764943690438</v>
      </c>
      <c r="K45" s="2">
        <f>(C45-(I45/1.161))/C45</f>
        <v>0.55967067134961623</v>
      </c>
      <c r="L45">
        <v>1674</v>
      </c>
      <c r="M45" s="2">
        <v>0.253</v>
      </c>
      <c r="N45" s="2">
        <f>(C45-L45)/C45</f>
        <v>0.51660410049090388</v>
      </c>
      <c r="O45" s="2">
        <f>((C45-(I45/1.156))/C45)</f>
        <v>0.55776613273088604</v>
      </c>
      <c r="P45">
        <f t="shared" si="4"/>
        <v>1462.2389999999998</v>
      </c>
      <c r="Q45" s="2">
        <f>(C45-P45)/C45</f>
        <v>0.5777536817788046</v>
      </c>
      <c r="R45" s="2">
        <f>(C45-(P45/1.156))/C45</f>
        <v>0.63473501883979633</v>
      </c>
      <c r="S45" s="2">
        <f t="shared" si="5"/>
        <v>-8.8976032341900213E-2</v>
      </c>
      <c r="T45">
        <v>1651</v>
      </c>
      <c r="U45" s="4">
        <v>0.246</v>
      </c>
      <c r="V45" s="2">
        <f>(C45-T45)/C45</f>
        <v>0.52324574068726537</v>
      </c>
      <c r="W45" s="2">
        <f>(C45-(T45/1.153))/C45</f>
        <v>0.58650974907828735</v>
      </c>
      <c r="X45">
        <f t="shared" si="2"/>
        <v>1447.9269999999999</v>
      </c>
      <c r="Y45" s="2">
        <f>(C45-X45)/C45</f>
        <v>0.58188651458273177</v>
      </c>
      <c r="Z45" s="2">
        <f>(C45-(X45/1.153))/C45</f>
        <v>0.63736904994165799</v>
      </c>
      <c r="AA45" s="2">
        <f t="shared" si="3"/>
        <v>-4.1328328039271778E-3</v>
      </c>
    </row>
    <row r="46" spans="1:27" ht="12.75" customHeight="1">
      <c r="A46" t="s">
        <v>21</v>
      </c>
      <c r="B46" t="s">
        <v>124</v>
      </c>
      <c r="C46">
        <v>2772</v>
      </c>
      <c r="D46" s="1">
        <v>38961</v>
      </c>
      <c r="E46">
        <v>1496</v>
      </c>
      <c r="F46" s="2">
        <v>0.16300000000000001</v>
      </c>
      <c r="G46" s="2">
        <f>(C46-E46)/C46</f>
        <v>0.46031746031746029</v>
      </c>
      <c r="H46" s="2">
        <f>(C46-(E46/1.161))/C46</f>
        <v>0.53515715789617602</v>
      </c>
      <c r="I46">
        <f t="shared" si="1"/>
        <v>1374.076</v>
      </c>
      <c r="J46" s="2">
        <f>(C46-I46)/C46</f>
        <v>0.50430158730158725</v>
      </c>
      <c r="K46" s="2">
        <f>(C46-(I46/1.161))/C46</f>
        <v>0.57304184952763759</v>
      </c>
      <c r="L46">
        <v>1315</v>
      </c>
      <c r="M46" s="2">
        <v>0.313</v>
      </c>
      <c r="N46" s="2">
        <f>(C46-L46)/C46</f>
        <v>0.52561327561327564</v>
      </c>
      <c r="O46" s="2">
        <f>((C46-(I46/1.156))/C46)</f>
        <v>0.57119514472455646</v>
      </c>
      <c r="P46">
        <f t="shared" si="4"/>
        <v>1109.2025000000001</v>
      </c>
      <c r="Q46" s="2">
        <f>(C46-P46)/C46</f>
        <v>0.5998547979797979</v>
      </c>
      <c r="R46" s="2">
        <f>(C46-(P46/1.156))/C46</f>
        <v>0.65385363147041342</v>
      </c>
      <c r="S46" s="2">
        <f t="shared" si="5"/>
        <v>-9.5553210678210654E-2</v>
      </c>
      <c r="T46">
        <v>1223</v>
      </c>
      <c r="U46" s="4">
        <v>0.23799999999999999</v>
      </c>
      <c r="V46" s="2">
        <f>(C46-T46)/C46</f>
        <v>0.55880230880230886</v>
      </c>
      <c r="W46" s="2">
        <f>(C46-(T46/1.153))/C46</f>
        <v>0.61734805620321664</v>
      </c>
      <c r="X46">
        <f t="shared" si="2"/>
        <v>1077.463</v>
      </c>
      <c r="Y46" s="2">
        <f>(C46-X46)/C46</f>
        <v>0.61130483405483405</v>
      </c>
      <c r="Z46" s="2">
        <f>(C46-(X46/1.153))/C46</f>
        <v>0.66288363751503387</v>
      </c>
      <c r="AA46" s="2">
        <f t="shared" si="3"/>
        <v>-1.1450036075036141E-2</v>
      </c>
    </row>
    <row r="47" spans="1:27" ht="12.75" customHeight="1">
      <c r="A47" t="s">
        <v>21</v>
      </c>
      <c r="B47" t="s">
        <v>125</v>
      </c>
      <c r="C47">
        <v>3626</v>
      </c>
      <c r="D47" s="1">
        <v>38991</v>
      </c>
      <c r="E47">
        <v>1992</v>
      </c>
      <c r="F47" s="2">
        <v>0.23899999999999999</v>
      </c>
      <c r="G47" s="2">
        <f>(C47-E47)/C47</f>
        <v>0.4506343077771649</v>
      </c>
      <c r="H47" s="2">
        <f>(C47-(E47/1.163))/C47</f>
        <v>0.52763053119274717</v>
      </c>
      <c r="I47">
        <f t="shared" si="1"/>
        <v>1753.9560000000001</v>
      </c>
      <c r="J47" s="2">
        <f>(C47-I47)/C47</f>
        <v>0.51628350799779366</v>
      </c>
      <c r="K47" s="2">
        <f>(C47-(I47/1.163))/C47</f>
        <v>0.5840786827152139</v>
      </c>
      <c r="L47">
        <v>1594</v>
      </c>
      <c r="M47" s="2">
        <v>0.23</v>
      </c>
      <c r="N47" s="2">
        <f>(C47-L47)/C47</f>
        <v>0.56039713182570328</v>
      </c>
      <c r="O47" s="2">
        <f>(C47-(L47/1.158))/C47</f>
        <v>0.6203774886232325</v>
      </c>
      <c r="P47">
        <f t="shared" ref="P47:P110" si="6">L47*(1-(M47/2))</f>
        <v>1410.69</v>
      </c>
      <c r="Q47" s="2">
        <f>(C47-P47)/C47</f>
        <v>0.61095146166574732</v>
      </c>
      <c r="R47" s="2">
        <f>(C47-(P47/1.158))/C47</f>
        <v>0.66403407743156073</v>
      </c>
      <c r="S47" s="2">
        <f t="shared" si="5"/>
        <v>-9.4667953667953664E-2</v>
      </c>
      <c r="T47">
        <v>1487</v>
      </c>
      <c r="U47" s="4">
        <v>0.24399999999999999</v>
      </c>
      <c r="V47" s="2">
        <f>(C47-T47)/C47</f>
        <v>0.58990623276337562</v>
      </c>
      <c r="W47" s="2">
        <f>(C47-(T47/1.148))/C47</f>
        <v>0.64277546407959552</v>
      </c>
      <c r="X47">
        <f t="shared" si="2"/>
        <v>1305.586</v>
      </c>
      <c r="Y47" s="2">
        <f>(C47-X47)/C47</f>
        <v>0.63993767236624377</v>
      </c>
      <c r="Z47" s="2">
        <f>(C47-(X47/1.148))/C47</f>
        <v>0.68635685746188491</v>
      </c>
      <c r="AA47" s="2">
        <f t="shared" si="3"/>
        <v>-2.8986210700496451E-2</v>
      </c>
    </row>
    <row r="48" spans="1:27" ht="12.75" customHeight="1">
      <c r="A48" t="s">
        <v>21</v>
      </c>
      <c r="B48" t="s">
        <v>126</v>
      </c>
      <c r="C48">
        <v>4259</v>
      </c>
      <c r="D48" s="1">
        <v>38961</v>
      </c>
      <c r="E48">
        <v>1892</v>
      </c>
      <c r="F48" s="2">
        <v>0.221</v>
      </c>
      <c r="G48" s="2">
        <f>(C48-E48)/C48</f>
        <v>0.55576426391171641</v>
      </c>
      <c r="H48" s="2">
        <f>(C48-(E48/1.161))/C48</f>
        <v>0.61736801370518202</v>
      </c>
      <c r="I48">
        <f t="shared" si="1"/>
        <v>1682.934</v>
      </c>
      <c r="J48" s="2">
        <f>(C48-I48)/C48</f>
        <v>0.60485231274947171</v>
      </c>
      <c r="K48" s="2">
        <f>(C48-(I48/1.161))/C48</f>
        <v>0.65964884819075942</v>
      </c>
      <c r="L48">
        <v>1901</v>
      </c>
      <c r="M48" s="2">
        <v>0.221</v>
      </c>
      <c r="N48" s="2">
        <f>(C48-L48)/C48</f>
        <v>0.55365109180558814</v>
      </c>
      <c r="O48" s="2">
        <f>((C48-(I48/1.156))/C48)</f>
        <v>0.65817674113276103</v>
      </c>
      <c r="P48">
        <f t="shared" si="6"/>
        <v>1690.9395</v>
      </c>
      <c r="Q48" s="2">
        <f>(C48-P48)/C48</f>
        <v>0.60297264616107071</v>
      </c>
      <c r="R48" s="2">
        <f>(C48-(P48/1.156))/C48</f>
        <v>0.65655073197324454</v>
      </c>
      <c r="S48" s="2">
        <f t="shared" si="5"/>
        <v>1.8796665884009967E-3</v>
      </c>
      <c r="T48">
        <v>1899</v>
      </c>
      <c r="U48" s="4">
        <v>0.191</v>
      </c>
      <c r="V48" s="2">
        <f>(C48-T48)/C48</f>
        <v>0.55412068560694994</v>
      </c>
      <c r="W48" s="2">
        <f>(C48-(T48/1.153))/C48</f>
        <v>0.61328767181869037</v>
      </c>
      <c r="X48">
        <f t="shared" si="2"/>
        <v>1717.6454999999999</v>
      </c>
      <c r="Y48" s="2">
        <f>(C48-X48)/C48</f>
        <v>0.59670216013148636</v>
      </c>
      <c r="Z48" s="2">
        <f>(C48-(X48/1.153))/C48</f>
        <v>0.65021869916000552</v>
      </c>
      <c r="AA48" s="2">
        <f t="shared" si="3"/>
        <v>6.2704860295843545E-3</v>
      </c>
    </row>
    <row r="49" spans="1:27" ht="12.75" customHeight="1">
      <c r="A49" t="s">
        <v>21</v>
      </c>
      <c r="B49" t="s">
        <v>127</v>
      </c>
      <c r="C49">
        <v>3209</v>
      </c>
      <c r="D49" s="1">
        <v>38991</v>
      </c>
      <c r="E49">
        <v>1823</v>
      </c>
      <c r="F49" s="2">
        <v>0.23899999999999999</v>
      </c>
      <c r="G49" s="2">
        <f>(C49-E49)/C49</f>
        <v>0.43191025241508257</v>
      </c>
      <c r="H49" s="2">
        <f>(C49-(E49/1.163))/C49</f>
        <v>0.51153074154349321</v>
      </c>
      <c r="I49">
        <f t="shared" si="1"/>
        <v>1605.1515000000002</v>
      </c>
      <c r="J49" s="2">
        <f>(C49-I49)/C49</f>
        <v>0.49979697725148015</v>
      </c>
      <c r="K49" s="2">
        <f>(C49-(I49/1.163))/C49</f>
        <v>0.56990281792904574</v>
      </c>
      <c r="L49">
        <v>1598</v>
      </c>
      <c r="M49" s="2">
        <v>0.189</v>
      </c>
      <c r="N49" s="2">
        <f>(C49-L49)/C49</f>
        <v>0.50202555313181674</v>
      </c>
      <c r="O49" s="2">
        <f>(C49-(L49/1.158))/C49</f>
        <v>0.5699702531362838</v>
      </c>
      <c r="P49">
        <f t="shared" si="6"/>
        <v>1446.989</v>
      </c>
      <c r="Q49" s="2">
        <f>(C49-P49)/C49</f>
        <v>0.54908413836086012</v>
      </c>
      <c r="R49" s="2">
        <f>(C49-(P49/1.158))/C49</f>
        <v>0.61060806421490499</v>
      </c>
      <c r="S49" s="2">
        <f t="shared" si="5"/>
        <v>-4.9287161109379973E-2</v>
      </c>
      <c r="T49">
        <v>1543</v>
      </c>
      <c r="U49" s="4" t="s">
        <v>308</v>
      </c>
      <c r="V49" s="2">
        <f>(C49-T49)/C49</f>
        <v>0.51916484886257397</v>
      </c>
      <c r="W49" s="2">
        <f>(C49-(T49/1.148))/C49</f>
        <v>0.5811540495318589</v>
      </c>
      <c r="X49">
        <v>0</v>
      </c>
      <c r="Y49" s="2">
        <f>(C49-X49)/C49</f>
        <v>1</v>
      </c>
      <c r="Z49" s="2">
        <f>(C49-(X49/1.148))/C49</f>
        <v>1</v>
      </c>
      <c r="AA49" s="2">
        <f t="shared" si="3"/>
        <v>-0.45091586163913988</v>
      </c>
    </row>
    <row r="50" spans="1:27" ht="12.75" customHeight="1">
      <c r="A50" t="s">
        <v>21</v>
      </c>
      <c r="B50" t="s">
        <v>128</v>
      </c>
      <c r="C50">
        <v>2770</v>
      </c>
      <c r="D50" s="1">
        <v>38961</v>
      </c>
      <c r="E50">
        <v>1401</v>
      </c>
      <c r="F50" s="2">
        <v>0.27200000000000002</v>
      </c>
      <c r="G50" s="2">
        <f>(C50-E50)/C50</f>
        <v>0.49422382671480142</v>
      </c>
      <c r="H50" s="2">
        <f>(C50-(E50/1.161))/C50</f>
        <v>0.56436160785081946</v>
      </c>
      <c r="I50">
        <f t="shared" si="1"/>
        <v>1210.4639999999999</v>
      </c>
      <c r="J50" s="2">
        <f>(C50-I50)/C50</f>
        <v>0.56300938628158848</v>
      </c>
      <c r="K50" s="2">
        <f>(C50-(I50/1.161))/C50</f>
        <v>0.6236084291831081</v>
      </c>
      <c r="L50">
        <v>1177</v>
      </c>
      <c r="M50" s="2">
        <v>0.23</v>
      </c>
      <c r="N50" s="2">
        <f>(C50-L50)/C50</f>
        <v>0.57509025270758118</v>
      </c>
      <c r="O50" s="2">
        <f>((C50-(I50/1.156))/C50)</f>
        <v>0.62198043795985158</v>
      </c>
      <c r="P50">
        <f t="shared" si="6"/>
        <v>1041.645</v>
      </c>
      <c r="Q50" s="2">
        <f>(C50-P50)/C50</f>
        <v>0.62395487364620938</v>
      </c>
      <c r="R50" s="2">
        <f>(C50-(P50/1.156))/C50</f>
        <v>0.67470144779083852</v>
      </c>
      <c r="S50" s="2">
        <f t="shared" si="5"/>
        <v>-6.0945487364620909E-2</v>
      </c>
      <c r="T50">
        <v>1155</v>
      </c>
      <c r="U50" s="4">
        <v>0.316</v>
      </c>
      <c r="V50" s="2">
        <f>(C50-T50)/C50</f>
        <v>0.5830324909747292</v>
      </c>
      <c r="W50" s="2">
        <f>(C50-(T50/1.153))/C50</f>
        <v>0.63836295834755352</v>
      </c>
      <c r="X50">
        <f t="shared" si="2"/>
        <v>972.51</v>
      </c>
      <c r="Y50" s="2">
        <f>(C50-X50)/C50</f>
        <v>0.64891335740072198</v>
      </c>
      <c r="Z50" s="2">
        <f>(C50-(X50/1.153))/C50</f>
        <v>0.69550161092864005</v>
      </c>
      <c r="AA50" s="2">
        <f t="shared" si="3"/>
        <v>-2.4958483754512595E-2</v>
      </c>
    </row>
    <row r="51" spans="1:27" ht="12.75" customHeight="1">
      <c r="A51" t="s">
        <v>21</v>
      </c>
      <c r="B51" t="s">
        <v>129</v>
      </c>
      <c r="C51">
        <v>3282</v>
      </c>
      <c r="D51" s="1">
        <v>38991</v>
      </c>
      <c r="E51">
        <v>1666</v>
      </c>
      <c r="F51" s="2">
        <v>0.23899999999999999</v>
      </c>
      <c r="G51" s="2">
        <f>(C51-E51)/C51</f>
        <v>0.49238269347958563</v>
      </c>
      <c r="H51" s="2">
        <f>(C51-(E51/1.163))/C51</f>
        <v>0.56352768140978993</v>
      </c>
      <c r="I51">
        <f t="shared" si="1"/>
        <v>1466.913</v>
      </c>
      <c r="J51" s="2">
        <f>(C51-I51)/C51</f>
        <v>0.55304296160877509</v>
      </c>
      <c r="K51" s="2">
        <f>(C51-(I51/1.163))/C51</f>
        <v>0.61568612348132001</v>
      </c>
      <c r="L51">
        <v>1494</v>
      </c>
      <c r="M51" s="2">
        <v>0.23</v>
      </c>
      <c r="N51" s="2">
        <f>(C51-L51)/C51</f>
        <v>0.54478976234003651</v>
      </c>
      <c r="O51" s="2">
        <f>(C51-(L51/1.158))/C51</f>
        <v>0.60689962205529924</v>
      </c>
      <c r="P51">
        <f t="shared" si="6"/>
        <v>1322.19</v>
      </c>
      <c r="Q51" s="2">
        <f>(C51-P51)/C51</f>
        <v>0.59713893967093234</v>
      </c>
      <c r="R51" s="2">
        <f>(C51-(P51/1.158))/C51</f>
        <v>0.65210616551893974</v>
      </c>
      <c r="S51" s="2">
        <f t="shared" si="5"/>
        <v>-4.4095978062157259E-2</v>
      </c>
      <c r="T51">
        <v>1449</v>
      </c>
      <c r="U51" s="4">
        <v>9.0999999999999998E-2</v>
      </c>
      <c r="V51" s="2">
        <f>(C51-T51)/C51</f>
        <v>0.55850091407678248</v>
      </c>
      <c r="W51" s="2">
        <f>(C51-(T51/1.148))/C51</f>
        <v>0.61541891470102994</v>
      </c>
      <c r="X51">
        <f t="shared" si="2"/>
        <v>1383.0705</v>
      </c>
      <c r="Y51" s="2">
        <f>(C51-X51)/C51</f>
        <v>0.5785891224862888</v>
      </c>
      <c r="Z51" s="2">
        <f>(C51-(X51/1.148))/C51</f>
        <v>0.63291735408213312</v>
      </c>
      <c r="AA51" s="2">
        <f t="shared" si="3"/>
        <v>1.8549817184643547E-2</v>
      </c>
    </row>
    <row r="52" spans="1:27" ht="12.75" customHeight="1">
      <c r="A52" t="s">
        <v>21</v>
      </c>
      <c r="B52" t="s">
        <v>130</v>
      </c>
      <c r="C52">
        <v>3954</v>
      </c>
      <c r="D52" s="1">
        <v>38961</v>
      </c>
      <c r="E52">
        <v>1816</v>
      </c>
      <c r="F52" s="2">
        <v>0.193</v>
      </c>
      <c r="G52" s="2">
        <f>(C52-E52)/C52</f>
        <v>0.54071825998988365</v>
      </c>
      <c r="H52" s="2">
        <f>(C52-(E52/1.161))/C52</f>
        <v>0.60440849267001184</v>
      </c>
      <c r="I52">
        <f t="shared" si="1"/>
        <v>1640.7559999999999</v>
      </c>
      <c r="J52" s="2">
        <f>(C52-I52)/C52</f>
        <v>0.58503894790085997</v>
      </c>
      <c r="K52" s="2">
        <f>(C52-(I52/1.161))/C52</f>
        <v>0.64258307312735563</v>
      </c>
      <c r="L52">
        <v>1665</v>
      </c>
      <c r="M52" s="2">
        <v>0.218</v>
      </c>
      <c r="N52" s="2">
        <f>(C52-L52)/C52</f>
        <v>0.578907435508346</v>
      </c>
      <c r="O52" s="2">
        <f>((C52-(I52/1.156))/C52)</f>
        <v>0.64103715216337354</v>
      </c>
      <c r="P52">
        <f t="shared" si="6"/>
        <v>1483.5150000000001</v>
      </c>
      <c r="Q52" s="2">
        <f>(C52-P52)/C52</f>
        <v>0.62480652503793621</v>
      </c>
      <c r="R52" s="2">
        <f>(C52-(P52/1.156))/C52</f>
        <v>0.67543817044804177</v>
      </c>
      <c r="S52" s="2">
        <f t="shared" si="5"/>
        <v>-3.9767577137076238E-2</v>
      </c>
      <c r="T52">
        <v>1707</v>
      </c>
      <c r="U52" s="4">
        <v>0.25800000000000001</v>
      </c>
      <c r="V52" s="2">
        <f>(C52-T52)/C52</f>
        <v>0.56828528072837636</v>
      </c>
      <c r="W52" s="2">
        <f>(C52-(T52/1.153))/C52</f>
        <v>0.62557266325097693</v>
      </c>
      <c r="X52">
        <f t="shared" si="2"/>
        <v>1486.797</v>
      </c>
      <c r="Y52" s="2">
        <f>(C52-X52)/C52</f>
        <v>0.62397647951441582</v>
      </c>
      <c r="Z52" s="2">
        <f>(C52-(X52/1.153))/C52</f>
        <v>0.67387378969160094</v>
      </c>
      <c r="AA52" s="2">
        <f t="shared" si="3"/>
        <v>8.3004552352039518E-4</v>
      </c>
    </row>
    <row r="53" spans="1:27" ht="12.75" customHeight="1">
      <c r="A53" t="s">
        <v>21</v>
      </c>
      <c r="B53" t="s">
        <v>131</v>
      </c>
      <c r="C53">
        <v>3744</v>
      </c>
      <c r="D53" s="1">
        <v>38991</v>
      </c>
      <c r="E53">
        <v>2245</v>
      </c>
      <c r="F53" s="2">
        <v>0.16400000000000001</v>
      </c>
      <c r="G53" s="2">
        <f>(C53-E53)/C53</f>
        <v>0.40037393162393164</v>
      </c>
      <c r="H53" s="2">
        <f>(C53-(E53/1.163))/C53</f>
        <v>0.48441438660699199</v>
      </c>
      <c r="I53">
        <f t="shared" si="1"/>
        <v>2060.9100000000003</v>
      </c>
      <c r="J53" s="2">
        <f>(C53-I53)/C53</f>
        <v>0.44954326923076915</v>
      </c>
      <c r="K53" s="2">
        <f>(C53-(I53/1.163))/C53</f>
        <v>0.52669240690521857</v>
      </c>
      <c r="L53">
        <v>2060</v>
      </c>
      <c r="M53" s="2">
        <v>0.34499999999999997</v>
      </c>
      <c r="N53" s="2">
        <f>(C53-L53)/C53</f>
        <v>0.4497863247863248</v>
      </c>
      <c r="O53" s="2">
        <f>(C53-(L53/1.158))/C53</f>
        <v>0.52485865698300926</v>
      </c>
      <c r="P53">
        <f t="shared" si="6"/>
        <v>1704.65</v>
      </c>
      <c r="Q53" s="2">
        <f>(C53-P53)/C53</f>
        <v>0.54469818376068369</v>
      </c>
      <c r="R53" s="2">
        <f>(C53-(P53/1.158))/C53</f>
        <v>0.60682053865344021</v>
      </c>
      <c r="S53" s="2">
        <f t="shared" si="5"/>
        <v>-9.5154914529914536E-2</v>
      </c>
      <c r="T53">
        <v>2146</v>
      </c>
      <c r="U53" s="4">
        <v>0.111</v>
      </c>
      <c r="V53" s="2">
        <f>(C53-T53)/C53</f>
        <v>0.4268162393162393</v>
      </c>
      <c r="W53" s="2">
        <f>(C53-(T53/1.148))/C53</f>
        <v>0.50071100985735129</v>
      </c>
      <c r="X53">
        <f t="shared" si="2"/>
        <v>2026.8969999999999</v>
      </c>
      <c r="Y53" s="2">
        <f>(C53-X53)/C53</f>
        <v>0.45862793803418805</v>
      </c>
      <c r="Z53" s="2">
        <f>(C53-(X53/1.148))/C53</f>
        <v>0.52842154881026826</v>
      </c>
      <c r="AA53" s="2">
        <f t="shared" si="3"/>
        <v>8.6070245726495631E-2</v>
      </c>
    </row>
    <row r="54" spans="1:27" ht="12.75" customHeight="1">
      <c r="A54" t="s">
        <v>21</v>
      </c>
      <c r="B54" t="s">
        <v>132</v>
      </c>
      <c r="C54">
        <v>3522</v>
      </c>
      <c r="D54" s="1">
        <v>38961</v>
      </c>
      <c r="E54">
        <v>1754</v>
      </c>
      <c r="F54" s="2">
        <v>0.24199999999999999</v>
      </c>
      <c r="G54" s="2">
        <f>(C54-E54)/C54</f>
        <v>0.50198750709823958</v>
      </c>
      <c r="H54" s="2">
        <f>(C54-(E54/1.161))/C54</f>
        <v>0.57104867105791535</v>
      </c>
      <c r="I54">
        <f t="shared" si="1"/>
        <v>1541.7660000000001</v>
      </c>
      <c r="J54" s="2">
        <f>(C54-I54)/C54</f>
        <v>0.56224701873935257</v>
      </c>
      <c r="K54" s="2">
        <f>(C54-(I54/1.161))/C54</f>
        <v>0.62295178185990752</v>
      </c>
      <c r="L54">
        <v>1649</v>
      </c>
      <c r="M54" s="2">
        <v>0.25700000000000001</v>
      </c>
      <c r="N54" s="2">
        <f>(C54-L54)/C54</f>
        <v>0.53180011357183421</v>
      </c>
      <c r="O54" s="2">
        <f>((C54-(I54/1.156))/C54)</f>
        <v>0.62132095046656799</v>
      </c>
      <c r="P54">
        <f t="shared" si="6"/>
        <v>1437.1034999999999</v>
      </c>
      <c r="Q54" s="2">
        <f>(C54-P54)/C54</f>
        <v>0.59196379897785345</v>
      </c>
      <c r="R54" s="2">
        <f>(C54-(P54/1.156))/C54</f>
        <v>0.64702750776630935</v>
      </c>
      <c r="S54" s="2">
        <f t="shared" si="5"/>
        <v>-2.9716780238500884E-2</v>
      </c>
      <c r="T54">
        <v>1750</v>
      </c>
      <c r="U54" s="4">
        <v>0.23799999999999999</v>
      </c>
      <c r="V54" s="2">
        <f>(C54-T54)/C54</f>
        <v>0.5031232254400908</v>
      </c>
      <c r="W54" s="2">
        <f>(C54-(T54/1.153))/C54</f>
        <v>0.56905743750224713</v>
      </c>
      <c r="X54">
        <f t="shared" si="2"/>
        <v>1541.75</v>
      </c>
      <c r="Y54" s="2">
        <f>(C54-X54)/C54</f>
        <v>0.56225156161272005</v>
      </c>
      <c r="Z54" s="2">
        <f>(C54-(X54/1.153))/C54</f>
        <v>0.62033960243947972</v>
      </c>
      <c r="AA54" s="2">
        <f t="shared" si="3"/>
        <v>2.9712237365133398E-2</v>
      </c>
    </row>
    <row r="55" spans="1:27" ht="12.75" customHeight="1">
      <c r="A55" t="s">
        <v>21</v>
      </c>
      <c r="B55" t="s">
        <v>133</v>
      </c>
      <c r="C55">
        <v>3432</v>
      </c>
      <c r="D55" s="1">
        <v>38991</v>
      </c>
      <c r="E55">
        <v>2029</v>
      </c>
      <c r="F55" s="2">
        <v>0.20100000000000001</v>
      </c>
      <c r="G55" s="2">
        <f>(C55-E55)/C55</f>
        <v>0.40879953379953382</v>
      </c>
      <c r="H55" s="2">
        <f>(C55-(E55/1.163))/C55</f>
        <v>0.49165910042952177</v>
      </c>
      <c r="I55">
        <f t="shared" si="1"/>
        <v>1825.0854999999999</v>
      </c>
      <c r="J55" s="2">
        <f>(C55-I55)/C55</f>
        <v>0.4682151806526807</v>
      </c>
      <c r="K55" s="2">
        <f>(C55-(I55/1.163))/C55</f>
        <v>0.54274736083635489</v>
      </c>
      <c r="L55">
        <v>1737</v>
      </c>
      <c r="M55" s="2">
        <v>0.155</v>
      </c>
      <c r="N55" s="2">
        <f>(C55-L55)/C55</f>
        <v>0.49388111888111891</v>
      </c>
      <c r="O55" s="2">
        <f>(C55-(L55/1.158))/C55</f>
        <v>0.56293706293706292</v>
      </c>
      <c r="P55">
        <f t="shared" si="6"/>
        <v>1602.3824999999999</v>
      </c>
      <c r="Q55" s="2">
        <f>(C55-P55)/C55</f>
        <v>0.53310533216783218</v>
      </c>
      <c r="R55" s="2">
        <f>(C55-(P55/1.158))/C55</f>
        <v>0.59680944055944052</v>
      </c>
      <c r="S55" s="2">
        <f t="shared" si="5"/>
        <v>-6.4890151515151484E-2</v>
      </c>
      <c r="T55">
        <v>1818</v>
      </c>
      <c r="U55" s="4">
        <v>0.214</v>
      </c>
      <c r="V55" s="2">
        <f>(C55-T55)/C55</f>
        <v>0.47027972027972026</v>
      </c>
      <c r="W55" s="2">
        <f>(C55-(T55/1.148))/C55</f>
        <v>0.53857118491264833</v>
      </c>
      <c r="X55">
        <f t="shared" si="2"/>
        <v>1623.4739999999999</v>
      </c>
      <c r="Y55" s="2">
        <f>(C55-X55)/C55</f>
        <v>0.52695979020979022</v>
      </c>
      <c r="Z55" s="2">
        <f>(C55-(X55/1.148))/C55</f>
        <v>0.58794406812699496</v>
      </c>
      <c r="AA55" s="2">
        <f t="shared" si="3"/>
        <v>6.1455419580419557E-3</v>
      </c>
    </row>
    <row r="56" spans="1:27" ht="12.75" customHeight="1">
      <c r="A56" t="s">
        <v>21</v>
      </c>
      <c r="B56" t="s">
        <v>134</v>
      </c>
      <c r="C56">
        <v>3871</v>
      </c>
      <c r="D56" s="1">
        <v>38991</v>
      </c>
      <c r="E56">
        <v>2668</v>
      </c>
      <c r="F56" s="2">
        <v>0.23899999999999999</v>
      </c>
      <c r="G56" s="2">
        <f>(C56-E56)/C56</f>
        <v>0.31077241022991475</v>
      </c>
      <c r="H56" s="2">
        <f>(C56-(E56/1.163))/C56</f>
        <v>0.40737094602744178</v>
      </c>
      <c r="I56">
        <f t="shared" si="1"/>
        <v>2349.174</v>
      </c>
      <c r="J56" s="2">
        <f>(C56-I56)/C56</f>
        <v>0.39313510720743994</v>
      </c>
      <c r="K56" s="2">
        <f>(C56-(I56/1.163))/C56</f>
        <v>0.47819011797716249</v>
      </c>
      <c r="L56">
        <v>2467</v>
      </c>
      <c r="M56" s="2">
        <v>0.23</v>
      </c>
      <c r="N56" s="2">
        <f>(C56-L56)/C56</f>
        <v>0.36269697752518731</v>
      </c>
      <c r="O56" s="2">
        <f>(C56-(L56/1.158))/C56</f>
        <v>0.44965196677477315</v>
      </c>
      <c r="P56">
        <f t="shared" si="6"/>
        <v>2183.2950000000001</v>
      </c>
      <c r="Q56" s="2">
        <f>(C56-P56)/C56</f>
        <v>0.43598682510979075</v>
      </c>
      <c r="R56" s="2">
        <f>(C56-(P56/1.158))/C56</f>
        <v>0.51294199059567414</v>
      </c>
      <c r="S56" s="2">
        <f t="shared" si="5"/>
        <v>-4.2851717902350817E-2</v>
      </c>
      <c r="T56">
        <v>2461</v>
      </c>
      <c r="U56" s="4">
        <v>0.13200000000000001</v>
      </c>
      <c r="V56" s="2">
        <f>(C56-T56)/C56</f>
        <v>0.36424696460862827</v>
      </c>
      <c r="W56" s="2">
        <f>(C56-(T56/1.148))/C56</f>
        <v>0.44620815732458907</v>
      </c>
      <c r="X56">
        <f t="shared" si="2"/>
        <v>2298.5740000000001</v>
      </c>
      <c r="Y56" s="2">
        <f>(C56-X56)/C56</f>
        <v>0.40620666494445878</v>
      </c>
      <c r="Z56" s="2">
        <f>(C56-(X56/1.148))/C56</f>
        <v>0.48275841894116617</v>
      </c>
      <c r="AA56" s="2">
        <f t="shared" si="3"/>
        <v>2.978016016533197E-2</v>
      </c>
    </row>
    <row r="57" spans="1:27" ht="12.75" customHeight="1">
      <c r="A57" t="s">
        <v>21</v>
      </c>
      <c r="B57" t="s">
        <v>135</v>
      </c>
      <c r="C57">
        <v>3225</v>
      </c>
      <c r="D57" s="1">
        <v>38991</v>
      </c>
      <c r="E57">
        <v>1773</v>
      </c>
      <c r="F57" s="2">
        <v>0.224</v>
      </c>
      <c r="G57" s="2">
        <f>(C57-E57)/C57</f>
        <v>0.45023255813953489</v>
      </c>
      <c r="H57" s="2">
        <f>(C57-(E57/1.163))/C57</f>
        <v>0.5272850886840369</v>
      </c>
      <c r="I57">
        <f t="shared" ref="I57:I120" si="7">E57*(1-(F57/2))</f>
        <v>1574.424</v>
      </c>
      <c r="J57" s="2">
        <f>(C57-I57)/C57</f>
        <v>0.51180651162790702</v>
      </c>
      <c r="K57" s="2">
        <f>(C57-(I57/1.163))/C57</f>
        <v>0.58022915875142478</v>
      </c>
      <c r="L57">
        <v>1519</v>
      </c>
      <c r="M57" s="2">
        <v>0.23200000000000001</v>
      </c>
      <c r="N57" s="2">
        <f>(C57-L57)/C57</f>
        <v>0.5289922480620155</v>
      </c>
      <c r="O57" s="2">
        <f>(C57-(L57/1.158))/C57</f>
        <v>0.59325755445769901</v>
      </c>
      <c r="P57">
        <f t="shared" si="6"/>
        <v>1342.796</v>
      </c>
      <c r="Q57" s="2">
        <f>(C57-P57)/C57</f>
        <v>0.58362914728682169</v>
      </c>
      <c r="R57" s="2">
        <f>(C57-(P57/1.158))/C57</f>
        <v>0.64043967814060587</v>
      </c>
      <c r="S57" s="2">
        <f t="shared" si="5"/>
        <v>-7.1822635658914669E-2</v>
      </c>
      <c r="T57">
        <v>1546</v>
      </c>
      <c r="U57" s="4">
        <v>0.17199999999999999</v>
      </c>
      <c r="V57" s="2">
        <f>(C57-T57)/C57</f>
        <v>0.52062015503875969</v>
      </c>
      <c r="W57" s="2">
        <f>(C57-(T57/1.148))/C57</f>
        <v>0.58242173783864082</v>
      </c>
      <c r="X57">
        <f t="shared" ref="X57:X120" si="8">T57*(1-(U57/2))</f>
        <v>1413.0440000000001</v>
      </c>
      <c r="Y57" s="2">
        <f>(C57-X57)/C57</f>
        <v>0.56184682170542632</v>
      </c>
      <c r="Z57" s="2">
        <f>(C57-(X57/1.148))/C57</f>
        <v>0.61833346838451764</v>
      </c>
      <c r="AA57" s="2">
        <f t="shared" ref="AA57:AA120" si="9">-(Y57-Q57)</f>
        <v>2.1782325581395368E-2</v>
      </c>
    </row>
    <row r="58" spans="1:27" ht="12.75" customHeight="1">
      <c r="A58" t="s">
        <v>21</v>
      </c>
      <c r="B58" t="s">
        <v>136</v>
      </c>
      <c r="C58">
        <v>3640</v>
      </c>
      <c r="D58" s="1">
        <v>38961</v>
      </c>
      <c r="E58">
        <v>2094</v>
      </c>
      <c r="F58" s="2">
        <v>0.185</v>
      </c>
      <c r="G58" s="2">
        <f>(C58-E58)/C58</f>
        <v>0.42472527472527472</v>
      </c>
      <c r="H58" s="2">
        <f>(C58-(E58/1.161))/C58</f>
        <v>0.504500667291365</v>
      </c>
      <c r="I58">
        <f t="shared" si="7"/>
        <v>1900.3049999999998</v>
      </c>
      <c r="J58" s="2">
        <f>(C58-I58)/C58</f>
        <v>0.47793818681318684</v>
      </c>
      <c r="K58" s="2">
        <f>(C58-(I58/1.161))/C58</f>
        <v>0.55033435556691379</v>
      </c>
      <c r="L58">
        <v>1984</v>
      </c>
      <c r="M58" s="2">
        <v>0.29499999999999998</v>
      </c>
      <c r="N58" s="2">
        <f>(C58-L58)/C58</f>
        <v>0.45494505494505494</v>
      </c>
      <c r="O58" s="2">
        <f>((C58-(I58/1.156))/C58)</f>
        <v>0.54838943495950421</v>
      </c>
      <c r="P58">
        <f t="shared" si="6"/>
        <v>1691.3600000000001</v>
      </c>
      <c r="Q58" s="2">
        <f>(C58-P58)/C58</f>
        <v>0.53534065934065933</v>
      </c>
      <c r="R58" s="2">
        <f>(C58-(P58/1.156))/C58</f>
        <v>0.59804555306285401</v>
      </c>
      <c r="S58" s="2">
        <f t="shared" ref="S58:S121" si="10">-(Q58-J58)</f>
        <v>-5.7402472527472492E-2</v>
      </c>
      <c r="T58">
        <v>1873</v>
      </c>
      <c r="U58" s="4">
        <v>0.219</v>
      </c>
      <c r="V58" s="2">
        <f>(C58-T58)/C58</f>
        <v>0.48543956043956044</v>
      </c>
      <c r="W58" s="2">
        <f>(C58-(T58/1.153))/C58</f>
        <v>0.55372034730230735</v>
      </c>
      <c r="X58">
        <f t="shared" si="8"/>
        <v>1667.9064999999998</v>
      </c>
      <c r="Y58" s="2">
        <f>(C58-X58)/C58</f>
        <v>0.54178392857142865</v>
      </c>
      <c r="Z58" s="2">
        <f>(C58-(X58/1.153))/C58</f>
        <v>0.60258796927270486</v>
      </c>
      <c r="AA58" s="2">
        <f t="shared" si="9"/>
        <v>-6.4432692307693218E-3</v>
      </c>
    </row>
    <row r="59" spans="1:27" ht="12.75" customHeight="1">
      <c r="A59" t="s">
        <v>21</v>
      </c>
      <c r="B59" t="s">
        <v>137</v>
      </c>
      <c r="C59">
        <v>3695</v>
      </c>
      <c r="D59" s="1">
        <v>38961</v>
      </c>
      <c r="E59">
        <v>1994</v>
      </c>
      <c r="F59" s="2">
        <v>0.214</v>
      </c>
      <c r="G59" s="2">
        <f>(C59-E59)/C59</f>
        <v>0.46035182679296344</v>
      </c>
      <c r="H59" s="2">
        <f>(C59-(E59/1.161))/C59</f>
        <v>0.53518675865026999</v>
      </c>
      <c r="I59">
        <f t="shared" si="7"/>
        <v>1780.6420000000001</v>
      </c>
      <c r="J59" s="2">
        <f>(C59-I59)/C59</f>
        <v>0.5180941813261164</v>
      </c>
      <c r="K59" s="2">
        <f>(C59-(I59/1.161))/C59</f>
        <v>0.58492177547469115</v>
      </c>
      <c r="L59">
        <v>1741</v>
      </c>
      <c r="M59" s="2">
        <v>0.19400000000000001</v>
      </c>
      <c r="N59" s="2">
        <f>(C59-L59)/C59</f>
        <v>0.52882273342354535</v>
      </c>
      <c r="O59" s="2">
        <f>((C59-(I59/1.156))/C59)</f>
        <v>0.58312645443435662</v>
      </c>
      <c r="P59">
        <f t="shared" si="6"/>
        <v>1572.123</v>
      </c>
      <c r="Q59" s="2">
        <f>(C59-P59)/C59</f>
        <v>0.57452692828146146</v>
      </c>
      <c r="R59" s="2">
        <f>(C59-(P59/1.156))/C59</f>
        <v>0.63194370958603929</v>
      </c>
      <c r="S59" s="2">
        <f t="shared" si="10"/>
        <v>-5.6432746955345059E-2</v>
      </c>
      <c r="T59">
        <v>1738</v>
      </c>
      <c r="U59" s="4">
        <v>0.11600000000000001</v>
      </c>
      <c r="V59" s="2">
        <f>(C59-T59)/C59</f>
        <v>0.52963464140730721</v>
      </c>
      <c r="W59" s="2">
        <f>(C59-(T59/1.153))/C59</f>
        <v>0.5920508598502231</v>
      </c>
      <c r="X59">
        <f t="shared" si="8"/>
        <v>1637.1959999999999</v>
      </c>
      <c r="Y59" s="2">
        <f>(C59-X59)/C59</f>
        <v>0.55691583220568341</v>
      </c>
      <c r="Z59" s="2">
        <f>(C59-(X59/1.153))/C59</f>
        <v>0.61571190997891012</v>
      </c>
      <c r="AA59" s="2">
        <f t="shared" si="9"/>
        <v>1.7611096075778043E-2</v>
      </c>
    </row>
    <row r="60" spans="1:27" ht="12.75" customHeight="1">
      <c r="A60" t="s">
        <v>21</v>
      </c>
      <c r="B60" t="s">
        <v>138</v>
      </c>
      <c r="C60">
        <v>3312</v>
      </c>
      <c r="D60" s="1">
        <v>38961</v>
      </c>
      <c r="E60">
        <v>1781</v>
      </c>
      <c r="F60" s="2">
        <v>0.28899999999999998</v>
      </c>
      <c r="G60" s="2">
        <f>(C60-E60)/C60</f>
        <v>0.46225845410628019</v>
      </c>
      <c r="H60" s="2">
        <f>(C60-(E60/1.161))/C60</f>
        <v>0.53682898717164529</v>
      </c>
      <c r="I60">
        <f t="shared" si="7"/>
        <v>1523.6455000000001</v>
      </c>
      <c r="J60" s="2">
        <f>(C60-I60)/C60</f>
        <v>0.53996210748792273</v>
      </c>
      <c r="K60" s="2">
        <f>(C60-(I60/1.161))/C60</f>
        <v>0.6037571985253426</v>
      </c>
      <c r="L60">
        <v>1558</v>
      </c>
      <c r="M60" s="2">
        <v>0.30099999999999999</v>
      </c>
      <c r="N60" s="2">
        <f>(C60-L60)/C60</f>
        <v>0.52958937198067635</v>
      </c>
      <c r="O60" s="2">
        <f>((C60-(I60/1.156))/C60)</f>
        <v>0.60204334557778783</v>
      </c>
      <c r="P60">
        <f t="shared" si="6"/>
        <v>1323.521</v>
      </c>
      <c r="Q60" s="2">
        <f>(C60-P60)/C60</f>
        <v>0.60038617149758455</v>
      </c>
      <c r="R60" s="2">
        <f>(C60-(P60/1.156))/C60</f>
        <v>0.65431329714323916</v>
      </c>
      <c r="S60" s="2">
        <f t="shared" si="10"/>
        <v>-6.0424064009661826E-2</v>
      </c>
      <c r="T60">
        <v>1574</v>
      </c>
      <c r="U60" s="4">
        <v>0.153</v>
      </c>
      <c r="V60" s="2">
        <f>(C60-T60)/C60</f>
        <v>0.52475845410628019</v>
      </c>
      <c r="W60" s="2">
        <f>(C60-(T60/1.153))/C60</f>
        <v>0.58782172949373823</v>
      </c>
      <c r="X60">
        <f t="shared" si="8"/>
        <v>1453.5889999999999</v>
      </c>
      <c r="Y60" s="2">
        <f>(C60-X60)/C60</f>
        <v>0.56111443236714975</v>
      </c>
      <c r="Z60" s="2">
        <f>(C60-(X60/1.153))/C60</f>
        <v>0.61935336718746725</v>
      </c>
      <c r="AA60" s="2">
        <f t="shared" si="9"/>
        <v>3.9271739130434802E-2</v>
      </c>
    </row>
    <row r="61" spans="1:27" ht="12.75" customHeight="1">
      <c r="A61" t="s">
        <v>21</v>
      </c>
      <c r="B61" t="s">
        <v>139</v>
      </c>
      <c r="C61">
        <v>3610</v>
      </c>
      <c r="D61" s="1">
        <v>38961</v>
      </c>
      <c r="E61">
        <v>1740</v>
      </c>
      <c r="F61" s="2">
        <v>0.25900000000000001</v>
      </c>
      <c r="G61" s="2">
        <f>(C61-E61)/C61</f>
        <v>0.51800554016620504</v>
      </c>
      <c r="H61" s="2">
        <f>(C61-(E61/1.161))/C61</f>
        <v>0.5848454264997458</v>
      </c>
      <c r="I61">
        <f t="shared" si="7"/>
        <v>1514.67</v>
      </c>
      <c r="J61" s="2">
        <f>(C61-I61)/C61</f>
        <v>0.5804238227146814</v>
      </c>
      <c r="K61" s="2">
        <f>(C61-(I61/1.161))/C61</f>
        <v>0.63860794376802876</v>
      </c>
      <c r="L61">
        <v>1594</v>
      </c>
      <c r="M61" s="2">
        <v>0.19700000000000001</v>
      </c>
      <c r="N61" s="2">
        <f>(C61-L61)/C61</f>
        <v>0.55844875346260392</v>
      </c>
      <c r="O61" s="2">
        <f>((C61-(I61/1.156))/C61)</f>
        <v>0.63704482933795981</v>
      </c>
      <c r="P61">
        <f t="shared" si="6"/>
        <v>1436.991</v>
      </c>
      <c r="Q61" s="2">
        <f>(C61-P61)/C61</f>
        <v>0.60194155124653737</v>
      </c>
      <c r="R61" s="2">
        <f>(C61-(P61/1.156))/C61</f>
        <v>0.65565878135513611</v>
      </c>
      <c r="S61" s="2">
        <f t="shared" si="10"/>
        <v>-2.1517728531855962E-2</v>
      </c>
      <c r="T61">
        <v>1560</v>
      </c>
      <c r="U61" s="4">
        <v>0.23100000000000001</v>
      </c>
      <c r="V61" s="2">
        <f>(C61-T61)/C61</f>
        <v>0.56786703601108035</v>
      </c>
      <c r="W61" s="2">
        <f>(C61-(T61/1.153))/C61</f>
        <v>0.62520991848315732</v>
      </c>
      <c r="X61">
        <f t="shared" si="8"/>
        <v>1379.82</v>
      </c>
      <c r="Y61" s="2">
        <f>(C61-X61)/C61</f>
        <v>0.61777839335180063</v>
      </c>
      <c r="Z61" s="2">
        <f>(C61-(X61/1.153))/C61</f>
        <v>0.66849817289835267</v>
      </c>
      <c r="AA61" s="2">
        <f t="shared" si="9"/>
        <v>-1.583684210526326E-2</v>
      </c>
    </row>
    <row r="62" spans="1:27" ht="12.75" customHeight="1">
      <c r="A62" t="s">
        <v>21</v>
      </c>
      <c r="B62" t="s">
        <v>140</v>
      </c>
      <c r="C62">
        <v>3930</v>
      </c>
      <c r="D62" s="1">
        <v>38991</v>
      </c>
      <c r="E62">
        <v>2138</v>
      </c>
      <c r="F62" s="2">
        <v>0.17</v>
      </c>
      <c r="G62" s="2">
        <f>(C62-E62)/C62</f>
        <v>0.45597964376590333</v>
      </c>
      <c r="H62" s="2">
        <f>(C62-(E62/1.163))/C62</f>
        <v>0.53222669283396673</v>
      </c>
      <c r="I62">
        <f t="shared" si="7"/>
        <v>1956.27</v>
      </c>
      <c r="J62" s="2">
        <f>(C62-I62)/C62</f>
        <v>0.50222137404580158</v>
      </c>
      <c r="K62" s="2">
        <f>(C62-(I62/1.163))/C62</f>
        <v>0.57198742394307966</v>
      </c>
      <c r="L62">
        <v>1968</v>
      </c>
      <c r="M62" s="2">
        <v>0.28599999999999998</v>
      </c>
      <c r="N62" s="2">
        <f>(C62-L62)/C62</f>
        <v>0.49923664122137407</v>
      </c>
      <c r="O62" s="2">
        <f>(C62-(L62/1.158))/C62</f>
        <v>0.56756186633970118</v>
      </c>
      <c r="P62">
        <f t="shared" si="6"/>
        <v>1686.576</v>
      </c>
      <c r="Q62" s="2">
        <f>(C62-P62)/C62</f>
        <v>0.5708458015267176</v>
      </c>
      <c r="R62" s="2">
        <f>(C62-(P62/1.158))/C62</f>
        <v>0.62940051945312392</v>
      </c>
      <c r="S62" s="2">
        <f t="shared" si="10"/>
        <v>-6.8624427480916017E-2</v>
      </c>
      <c r="T62">
        <v>2173</v>
      </c>
      <c r="U62" s="4">
        <v>0.32200000000000001</v>
      </c>
      <c r="V62" s="2">
        <f>(C62-T62)/C62</f>
        <v>0.44707379134860054</v>
      </c>
      <c r="W62" s="2">
        <f>(C62-(T62/1.148))/C62</f>
        <v>0.51835696110505269</v>
      </c>
      <c r="X62">
        <f t="shared" si="8"/>
        <v>1823.1469999999999</v>
      </c>
      <c r="Y62" s="2">
        <f>(C62-X62)/C62</f>
        <v>0.53609491094147588</v>
      </c>
      <c r="Z62" s="2">
        <f>(C62-(X62/1.148))/C62</f>
        <v>0.59590149036713913</v>
      </c>
      <c r="AA62" s="2">
        <f t="shared" si="9"/>
        <v>3.4750890585241723E-2</v>
      </c>
    </row>
    <row r="63" spans="1:27" ht="12.75" customHeight="1">
      <c r="A63" t="s">
        <v>21</v>
      </c>
      <c r="B63" t="s">
        <v>141</v>
      </c>
      <c r="C63">
        <v>3638</v>
      </c>
      <c r="D63" s="1">
        <v>38961</v>
      </c>
      <c r="E63">
        <v>2011</v>
      </c>
      <c r="F63" s="2">
        <v>0.25800000000000001</v>
      </c>
      <c r="G63" s="2">
        <f>(C63-E63)/C63</f>
        <v>0.44722374931280923</v>
      </c>
      <c r="H63" s="2">
        <f>(C63-(E63/1.161))/C63</f>
        <v>0.52387919837451269</v>
      </c>
      <c r="I63">
        <f t="shared" si="7"/>
        <v>1751.5809999999999</v>
      </c>
      <c r="J63" s="2">
        <f>(C63-I63)/C63</f>
        <v>0.51853188565145691</v>
      </c>
      <c r="K63" s="2">
        <f>(C63-(I63/1.161))/C63</f>
        <v>0.58529878178420058</v>
      </c>
      <c r="L63">
        <v>1789</v>
      </c>
      <c r="M63" s="2">
        <v>0.19600000000000001</v>
      </c>
      <c r="N63" s="2">
        <f>(C63-L63)/C63</f>
        <v>0.50824628916987358</v>
      </c>
      <c r="O63" s="2">
        <f>((C63-(I63/1.156))/C63)</f>
        <v>0.58350509139399387</v>
      </c>
      <c r="P63">
        <f t="shared" si="6"/>
        <v>1613.6780000000001</v>
      </c>
      <c r="Q63" s="2">
        <f>(C63-P63)/C63</f>
        <v>0.55643815283122589</v>
      </c>
      <c r="R63" s="2">
        <f>(C63-(P63/1.156))/C63</f>
        <v>0.61629597995780783</v>
      </c>
      <c r="S63" s="2">
        <f t="shared" si="10"/>
        <v>-3.7906267179768971E-2</v>
      </c>
      <c r="T63">
        <v>1743</v>
      </c>
      <c r="U63" s="4">
        <v>0.246</v>
      </c>
      <c r="V63" s="2">
        <f>(C63-T63)/C63</f>
        <v>0.52089059923034631</v>
      </c>
      <c r="W63" s="2">
        <f>(C63-(T63/1.153))/C63</f>
        <v>0.58446712856057781</v>
      </c>
      <c r="X63">
        <f t="shared" si="8"/>
        <v>1528.6110000000001</v>
      </c>
      <c r="Y63" s="2">
        <f>(C63-X63)/C63</f>
        <v>0.57982105552501373</v>
      </c>
      <c r="Z63" s="2">
        <f>(C63-(X63/1.153))/C63</f>
        <v>0.6355776717476268</v>
      </c>
      <c r="AA63" s="2">
        <f t="shared" si="9"/>
        <v>-2.3382902693787844E-2</v>
      </c>
    </row>
    <row r="64" spans="1:27" ht="12.75" customHeight="1">
      <c r="A64" t="s">
        <v>21</v>
      </c>
      <c r="B64" t="s">
        <v>142</v>
      </c>
      <c r="C64">
        <v>4029</v>
      </c>
      <c r="D64" s="1">
        <v>38961</v>
      </c>
      <c r="E64">
        <v>1982</v>
      </c>
      <c r="F64" s="2">
        <v>0.16500000000000001</v>
      </c>
      <c r="G64" s="2">
        <f>(C64-E64)/C64</f>
        <v>0.50806651774633904</v>
      </c>
      <c r="H64" s="2">
        <f>(C64-(E64/1.161))/C64</f>
        <v>0.57628468367471064</v>
      </c>
      <c r="I64">
        <f t="shared" si="7"/>
        <v>1818.4849999999999</v>
      </c>
      <c r="J64" s="2">
        <f>(C64-I64)/C64</f>
        <v>0.54865103003226612</v>
      </c>
      <c r="K64" s="2">
        <f>(C64-(I64/1.161))/C64</f>
        <v>0.61124119727154702</v>
      </c>
      <c r="L64">
        <v>1846</v>
      </c>
      <c r="M64" s="2">
        <v>0.253</v>
      </c>
      <c r="N64" s="2">
        <f>(C64-L64)/C64</f>
        <v>0.54182179200794245</v>
      </c>
      <c r="O64" s="2">
        <f>((C64-(I64/1.156))/C64)</f>
        <v>0.60955971456078384</v>
      </c>
      <c r="P64">
        <f t="shared" si="6"/>
        <v>1612.481</v>
      </c>
      <c r="Q64" s="2">
        <f>(C64-P64)/C64</f>
        <v>0.59978133531893774</v>
      </c>
      <c r="R64" s="2">
        <f>(C64-(P64/1.156))/C64</f>
        <v>0.65379008245582837</v>
      </c>
      <c r="S64" s="2">
        <f t="shared" si="10"/>
        <v>-5.1130305286671618E-2</v>
      </c>
      <c r="T64">
        <v>1836</v>
      </c>
      <c r="U64" s="4">
        <v>0.182</v>
      </c>
      <c r="V64" s="2">
        <f>(C64-T64)/C64</f>
        <v>0.54430379746835444</v>
      </c>
      <c r="W64" s="2">
        <f>(C64-(T64/1.153))/C64</f>
        <v>0.60477345834202456</v>
      </c>
      <c r="X64">
        <f t="shared" si="8"/>
        <v>1668.924</v>
      </c>
      <c r="Y64" s="2">
        <f>(C64-X64)/C64</f>
        <v>0.58577215189873422</v>
      </c>
      <c r="Z64" s="2">
        <f>(C64-(X64/1.153))/C64</f>
        <v>0.6407390736329005</v>
      </c>
      <c r="AA64" s="2">
        <f t="shared" si="9"/>
        <v>1.4009183420203519E-2</v>
      </c>
    </row>
    <row r="65" spans="1:27" ht="12.75" customHeight="1">
      <c r="A65" t="s">
        <v>21</v>
      </c>
      <c r="B65" t="s">
        <v>143</v>
      </c>
      <c r="C65">
        <v>5213</v>
      </c>
      <c r="D65" s="1">
        <v>38961</v>
      </c>
      <c r="E65">
        <v>3027</v>
      </c>
      <c r="F65" s="2">
        <v>0.222</v>
      </c>
      <c r="G65" s="2">
        <f>(C65-E65)/C65</f>
        <v>0.41933627469787071</v>
      </c>
      <c r="H65" s="2">
        <f>(C65-(E65/1.161))/C65</f>
        <v>0.49985897906793347</v>
      </c>
      <c r="I65">
        <f t="shared" si="7"/>
        <v>2691.0030000000002</v>
      </c>
      <c r="J65" s="2">
        <f>(C65-I65)/C65</f>
        <v>0.48378994820640703</v>
      </c>
      <c r="K65" s="2">
        <f>(C65-(I65/1.161))/C65</f>
        <v>0.55537463239139273</v>
      </c>
      <c r="L65">
        <v>2777</v>
      </c>
      <c r="M65" s="2">
        <v>0.23899999999999999</v>
      </c>
      <c r="N65" s="2">
        <f>(C65-L65)/C65</f>
        <v>0.46729330519854212</v>
      </c>
      <c r="O65" s="2">
        <f>((C65-(I65/1.156))/C65)</f>
        <v>0.55345151228927947</v>
      </c>
      <c r="P65">
        <f t="shared" si="6"/>
        <v>2445.1485000000002</v>
      </c>
      <c r="Q65" s="2">
        <f>(C65-P65)/C65</f>
        <v>0.5309517552273163</v>
      </c>
      <c r="R65" s="2">
        <f>(C65-(P65/1.156))/C65</f>
        <v>0.59424892320702094</v>
      </c>
      <c r="S65" s="2">
        <f t="shared" si="10"/>
        <v>-4.7161807020909274E-2</v>
      </c>
      <c r="T65">
        <v>2977</v>
      </c>
      <c r="U65" s="4">
        <v>0.19600000000000001</v>
      </c>
      <c r="V65" s="2">
        <f>(C65-T65)/C65</f>
        <v>0.42892768079800497</v>
      </c>
      <c r="W65" s="2">
        <f>(C65-(T65/1.153))/C65</f>
        <v>0.5047074421491804</v>
      </c>
      <c r="X65">
        <f t="shared" si="8"/>
        <v>2685.2539999999999</v>
      </c>
      <c r="Y65" s="2">
        <f>(C65-X65)/C65</f>
        <v>0.48489276807980053</v>
      </c>
      <c r="Z65" s="2">
        <f>(C65-(X65/1.153))/C65</f>
        <v>0.55324611281856073</v>
      </c>
      <c r="AA65" s="2">
        <f t="shared" si="9"/>
        <v>4.6058987147515773E-2</v>
      </c>
    </row>
    <row r="66" spans="1:27" ht="12.75" customHeight="1">
      <c r="A66" t="s">
        <v>21</v>
      </c>
      <c r="B66" t="s">
        <v>144</v>
      </c>
      <c r="C66">
        <v>4108</v>
      </c>
      <c r="D66" s="1">
        <v>38961</v>
      </c>
      <c r="E66">
        <v>2501</v>
      </c>
      <c r="F66" s="2">
        <v>0.21099999999999999</v>
      </c>
      <c r="G66" s="2">
        <f>(C66-E66)/C66</f>
        <v>0.39118792599805258</v>
      </c>
      <c r="H66" s="2">
        <f>(C66-(E66/1.161))/C66</f>
        <v>0.47561406201382656</v>
      </c>
      <c r="I66">
        <f t="shared" si="7"/>
        <v>2237.1444999999999</v>
      </c>
      <c r="J66" s="2">
        <f>(C66-I66)/C66</f>
        <v>0.45541759980525809</v>
      </c>
      <c r="K66" s="2">
        <f>(C66-(I66/1.161))/C66</f>
        <v>0.53093677847136778</v>
      </c>
      <c r="L66">
        <v>2219</v>
      </c>
      <c r="M66" s="2">
        <v>0.21099999999999999</v>
      </c>
      <c r="N66" s="2">
        <f>(C66-L66)/C66</f>
        <v>0.45983446932814021</v>
      </c>
      <c r="O66" s="2">
        <f>((C66-(I66/1.156))/C66)</f>
        <v>0.5289079583090468</v>
      </c>
      <c r="P66">
        <f t="shared" si="6"/>
        <v>1984.8954999999999</v>
      </c>
      <c r="Q66" s="2">
        <f>(C66-P66)/C66</f>
        <v>0.51682193281402156</v>
      </c>
      <c r="R66" s="2">
        <f>(C66-(P66/1.156))/C66</f>
        <v>0.58202589343773481</v>
      </c>
      <c r="S66" s="2">
        <f t="shared" si="10"/>
        <v>-6.1404333008763468E-2</v>
      </c>
      <c r="T66">
        <v>2104</v>
      </c>
      <c r="U66" s="4">
        <v>0.24099999999999999</v>
      </c>
      <c r="V66" s="2">
        <f>(C66-T66)/C66</f>
        <v>0.48782862706913338</v>
      </c>
      <c r="W66" s="2">
        <f>(C66-(T66/1.153))/C66</f>
        <v>0.55579239121347224</v>
      </c>
      <c r="X66">
        <f t="shared" si="8"/>
        <v>1850.4679999999998</v>
      </c>
      <c r="Y66" s="2">
        <f>(C66-X66)/C66</f>
        <v>0.54954527750730287</v>
      </c>
      <c r="Z66" s="2">
        <f>(C66-(X66/1.153))/C66</f>
        <v>0.60931940807224871</v>
      </c>
      <c r="AA66" s="2">
        <f t="shared" si="9"/>
        <v>-3.2723344693281309E-2</v>
      </c>
    </row>
    <row r="67" spans="1:27" ht="12.75" customHeight="1">
      <c r="A67" t="s">
        <v>21</v>
      </c>
      <c r="B67" t="s">
        <v>145</v>
      </c>
      <c r="C67">
        <v>4409</v>
      </c>
      <c r="D67" s="1">
        <v>38991</v>
      </c>
      <c r="E67">
        <v>2534</v>
      </c>
      <c r="F67" s="2">
        <v>0.153</v>
      </c>
      <c r="G67" s="2">
        <f>(C67-E67)/C67</f>
        <v>0.42526650034021318</v>
      </c>
      <c r="H67" s="2">
        <f>(C67-(E67/1.163))/C67</f>
        <v>0.50581814302683847</v>
      </c>
      <c r="I67">
        <f t="shared" si="7"/>
        <v>2340.1489999999999</v>
      </c>
      <c r="J67" s="2">
        <f>(C67-I67)/C67</f>
        <v>0.46923361306418693</v>
      </c>
      <c r="K67" s="2">
        <f>(C67-(I67/1.163))/C67</f>
        <v>0.5436230550852853</v>
      </c>
      <c r="L67">
        <v>2319</v>
      </c>
      <c r="M67" s="2">
        <v>0.14899999999999999</v>
      </c>
      <c r="N67" s="2">
        <f>(C67-L67)/C67</f>
        <v>0.47403039237922434</v>
      </c>
      <c r="O67" s="2">
        <f>(C67-(L67/1.158))/C67</f>
        <v>0.54579481207186897</v>
      </c>
      <c r="P67">
        <f t="shared" si="6"/>
        <v>2146.2345</v>
      </c>
      <c r="Q67" s="2">
        <f>(C67-P67)/C67</f>
        <v>0.51321512814697212</v>
      </c>
      <c r="R67" s="2">
        <f>(C67-(P67/1.158))/C67</f>
        <v>0.57963309857251466</v>
      </c>
      <c r="S67" s="2">
        <f t="shared" si="10"/>
        <v>-4.3981515082785194E-2</v>
      </c>
      <c r="T67">
        <v>2293</v>
      </c>
      <c r="U67" s="4">
        <v>0.14299999999999999</v>
      </c>
      <c r="V67" s="2">
        <f>(C67-T67)/C67</f>
        <v>0.47992742118394194</v>
      </c>
      <c r="W67" s="2">
        <f>(C67-(T67/1.148))/C67</f>
        <v>0.54697510556092499</v>
      </c>
      <c r="X67">
        <f t="shared" si="8"/>
        <v>2129.0504999999998</v>
      </c>
      <c r="Y67" s="2">
        <f>(C67-X67)/C67</f>
        <v>0.51711261056929014</v>
      </c>
      <c r="Z67" s="2">
        <f>(C67-(X67/1.148))/C67</f>
        <v>0.57936638551331887</v>
      </c>
      <c r="AA67" s="2">
        <f t="shared" si="9"/>
        <v>-3.8974824223180216E-3</v>
      </c>
    </row>
    <row r="68" spans="1:27" ht="12.75" customHeight="1">
      <c r="A68" t="s">
        <v>21</v>
      </c>
      <c r="B68" t="s">
        <v>146</v>
      </c>
      <c r="C68">
        <v>3457</v>
      </c>
      <c r="D68" s="1">
        <v>38961</v>
      </c>
      <c r="E68">
        <v>1866</v>
      </c>
      <c r="F68" s="2">
        <v>0.223</v>
      </c>
      <c r="G68" s="2">
        <f>(C68-E68)/C68</f>
        <v>0.46022562915822968</v>
      </c>
      <c r="H68" s="2">
        <f>(C68-(E68/1.161))/C68</f>
        <v>0.53507806129046487</v>
      </c>
      <c r="I68">
        <f t="shared" si="7"/>
        <v>1657.941</v>
      </c>
      <c r="J68" s="2">
        <f>(C68-I68)/C68</f>
        <v>0.52041047150708708</v>
      </c>
      <c r="K68" s="2">
        <f>(C68-(I68/1.161))/C68</f>
        <v>0.58691685745657807</v>
      </c>
      <c r="L68">
        <v>1730</v>
      </c>
      <c r="M68" s="2">
        <v>0.23</v>
      </c>
      <c r="N68" s="2">
        <f>(C68-L68)/C68</f>
        <v>0.49956609777263522</v>
      </c>
      <c r="O68" s="2">
        <f>((C68-(I68/1.156))/C68)</f>
        <v>0.58513016566357012</v>
      </c>
      <c r="P68">
        <f t="shared" si="6"/>
        <v>1531.05</v>
      </c>
      <c r="Q68" s="2">
        <f>(C68-P68)/C68</f>
        <v>0.55711599652878219</v>
      </c>
      <c r="R68" s="2">
        <f>(C68-(P68/1.156))/C68</f>
        <v>0.61688234993839286</v>
      </c>
      <c r="S68" s="2">
        <f t="shared" si="10"/>
        <v>-3.6705525021695107E-2</v>
      </c>
      <c r="T68">
        <v>1676</v>
      </c>
      <c r="U68" s="4">
        <v>0.23400000000000001</v>
      </c>
      <c r="V68" s="2">
        <f>(C68-T68)/C68</f>
        <v>0.5151865779577669</v>
      </c>
      <c r="W68" s="2">
        <f>(C68-(T68/1.153))/C68</f>
        <v>0.57952001557481947</v>
      </c>
      <c r="X68">
        <f t="shared" si="8"/>
        <v>1479.9079999999999</v>
      </c>
      <c r="Y68" s="2">
        <f>(C68-X68)/C68</f>
        <v>0.57190974833670816</v>
      </c>
      <c r="Z68" s="2">
        <f>(C68-(X68/1.153))/C68</f>
        <v>0.62871617375256561</v>
      </c>
      <c r="AA68" s="2">
        <f t="shared" si="9"/>
        <v>-1.479375180792597E-2</v>
      </c>
    </row>
    <row r="69" spans="1:27" ht="12.75" customHeight="1">
      <c r="A69" t="s">
        <v>21</v>
      </c>
      <c r="B69" t="s">
        <v>147</v>
      </c>
      <c r="C69">
        <v>4016</v>
      </c>
      <c r="D69" s="1">
        <v>38991</v>
      </c>
      <c r="E69">
        <v>2300</v>
      </c>
      <c r="F69" s="2">
        <v>0.17100000000000001</v>
      </c>
      <c r="G69" s="2">
        <f>(C69-E69)/C69</f>
        <v>0.42729083665338646</v>
      </c>
      <c r="H69" s="2">
        <f>(C69-(E69/1.163))/C69</f>
        <v>0.50755875894530222</v>
      </c>
      <c r="I69">
        <f t="shared" si="7"/>
        <v>2103.35</v>
      </c>
      <c r="J69" s="2">
        <f>(C69-I69)/C69</f>
        <v>0.47625747011952191</v>
      </c>
      <c r="K69" s="2">
        <f>(C69-(I69/1.163))/C69</f>
        <v>0.54966248505547888</v>
      </c>
      <c r="L69">
        <v>1927</v>
      </c>
      <c r="M69" s="2">
        <v>0.27900000000000003</v>
      </c>
      <c r="N69" s="2">
        <f>(C69-L69)/C69</f>
        <v>0.52016932270916338</v>
      </c>
      <c r="O69" s="2">
        <f>(C69-(L69/1.158))/C69</f>
        <v>0.58563844793537412</v>
      </c>
      <c r="P69">
        <f t="shared" si="6"/>
        <v>1658.1835000000001</v>
      </c>
      <c r="Q69" s="2">
        <f>(C69-P69)/C69</f>
        <v>0.58710570219123503</v>
      </c>
      <c r="R69" s="2">
        <f>(C69-(P69/1.158))/C69</f>
        <v>0.64344188444838946</v>
      </c>
      <c r="S69" s="2">
        <f t="shared" si="10"/>
        <v>-0.11084823207171313</v>
      </c>
      <c r="T69">
        <v>2024</v>
      </c>
      <c r="U69" s="4">
        <v>0.156</v>
      </c>
      <c r="V69" s="2">
        <f>(C69-T69)/C69</f>
        <v>0.49601593625498008</v>
      </c>
      <c r="W69" s="2">
        <f>(C69-(T69/1.148))/C69</f>
        <v>0.56098949151130661</v>
      </c>
      <c r="X69">
        <f t="shared" si="8"/>
        <v>1866.1280000000002</v>
      </c>
      <c r="Y69" s="2">
        <f>(C69-X69)/C69</f>
        <v>0.53532669322709159</v>
      </c>
      <c r="Z69" s="2">
        <f>(C69-(X69/1.148))/C69</f>
        <v>0.59523231117342468</v>
      </c>
      <c r="AA69" s="2">
        <f t="shared" si="9"/>
        <v>5.1779008964143447E-2</v>
      </c>
    </row>
    <row r="70" spans="1:27" ht="12.75" customHeight="1">
      <c r="A70" t="s">
        <v>21</v>
      </c>
      <c r="B70" t="s">
        <v>148</v>
      </c>
      <c r="C70">
        <v>3698</v>
      </c>
      <c r="D70" s="1">
        <v>38991</v>
      </c>
      <c r="E70">
        <v>2199</v>
      </c>
      <c r="F70" s="2">
        <v>0.34</v>
      </c>
      <c r="G70" s="2">
        <f>(C70-E70)/C70</f>
        <v>0.40535424553812871</v>
      </c>
      <c r="H70" s="2">
        <f>(C70-(E70/1.163))/C70</f>
        <v>0.48869668575935404</v>
      </c>
      <c r="I70">
        <f t="shared" si="7"/>
        <v>1825.1699999999998</v>
      </c>
      <c r="J70" s="2">
        <f>(C70-I70)/C70</f>
        <v>0.50644402379664688</v>
      </c>
      <c r="K70" s="2">
        <f>(C70-(I70/1.163))/C70</f>
        <v>0.57561824918026383</v>
      </c>
      <c r="L70">
        <v>1774</v>
      </c>
      <c r="M70" s="2">
        <v>0.23</v>
      </c>
      <c r="N70" s="2">
        <f>(C70-L70)/C70</f>
        <v>0.52028123309897245</v>
      </c>
      <c r="O70" s="2">
        <f>(C70-(L70/1.158))/C70</f>
        <v>0.58573508903192772</v>
      </c>
      <c r="P70">
        <f t="shared" si="6"/>
        <v>1569.99</v>
      </c>
      <c r="Q70" s="2">
        <f>(C70-P70)/C70</f>
        <v>0.57544889129259069</v>
      </c>
      <c r="R70" s="2">
        <f>(C70-(P70/1.158))/C70</f>
        <v>0.63337555379325616</v>
      </c>
      <c r="S70" s="2">
        <f t="shared" si="10"/>
        <v>-6.9004867495943811E-2</v>
      </c>
      <c r="T70">
        <v>1793</v>
      </c>
      <c r="U70" s="4">
        <v>0.215</v>
      </c>
      <c r="V70" s="2">
        <f>(C70-T70)/C70</f>
        <v>0.51514332071389946</v>
      </c>
      <c r="W70" s="2">
        <f>(C70-(T70/1.148))/C70</f>
        <v>0.57765097623161976</v>
      </c>
      <c r="X70">
        <f t="shared" si="8"/>
        <v>1600.2524999999998</v>
      </c>
      <c r="Y70" s="2">
        <f>(C70-X70)/C70</f>
        <v>0.56726541373715533</v>
      </c>
      <c r="Z70" s="2">
        <f>(C70-(X70/1.148))/C70</f>
        <v>0.62305349628672058</v>
      </c>
      <c r="AA70" s="2">
        <f t="shared" si="9"/>
        <v>8.1834775554353589E-3</v>
      </c>
    </row>
    <row r="71" spans="1:27" ht="12.75" customHeight="1">
      <c r="A71" t="s">
        <v>21</v>
      </c>
      <c r="B71" t="s">
        <v>149</v>
      </c>
      <c r="C71">
        <v>3904</v>
      </c>
      <c r="D71" s="1">
        <v>38961</v>
      </c>
      <c r="E71">
        <v>1929</v>
      </c>
      <c r="F71" s="2">
        <v>0.23899999999999999</v>
      </c>
      <c r="G71" s="2">
        <f>(C71-E71)/C71</f>
        <v>0.50589139344262291</v>
      </c>
      <c r="H71" s="2">
        <f>(C71-(E71/1.161))/C71</f>
        <v>0.57441119159571319</v>
      </c>
      <c r="I71">
        <f t="shared" si="7"/>
        <v>1698.4845</v>
      </c>
      <c r="J71" s="2">
        <f>(C71-I71)/C71</f>
        <v>0.5649373719262295</v>
      </c>
      <c r="K71" s="2">
        <f>(C71-(I71/1.161))/C71</f>
        <v>0.62526905420002543</v>
      </c>
      <c r="L71">
        <v>1668</v>
      </c>
      <c r="M71" s="2">
        <v>0.186</v>
      </c>
      <c r="N71" s="2">
        <f>(C71-L71)/C71</f>
        <v>0.57274590163934425</v>
      </c>
      <c r="O71" s="2">
        <f>((C71-(I71/1.156))/C71)</f>
        <v>0.62364824561092513</v>
      </c>
      <c r="P71">
        <f t="shared" si="6"/>
        <v>1512.876</v>
      </c>
      <c r="Q71" s="2">
        <f>(C71-P71)/C71</f>
        <v>0.61248053278688519</v>
      </c>
      <c r="R71" s="2">
        <f>(C71-(P71/1.156))/C71</f>
        <v>0.66477554739349931</v>
      </c>
      <c r="S71" s="2">
        <f t="shared" si="10"/>
        <v>-4.7543160860655687E-2</v>
      </c>
      <c r="T71">
        <v>1672</v>
      </c>
      <c r="U71" s="4">
        <v>0.215</v>
      </c>
      <c r="V71" s="2">
        <f>(C71-T71)/C71</f>
        <v>0.57172131147540983</v>
      </c>
      <c r="W71" s="2">
        <f>(C71-(T71/1.153))/C71</f>
        <v>0.62855274195612298</v>
      </c>
      <c r="X71">
        <f t="shared" si="8"/>
        <v>1492.26</v>
      </c>
      <c r="Y71" s="2">
        <f>(C71-X71)/C71</f>
        <v>0.61776127049180318</v>
      </c>
      <c r="Z71" s="2">
        <f>(C71-(X71/1.153))/C71</f>
        <v>0.66848332219583972</v>
      </c>
      <c r="AA71" s="2">
        <f t="shared" si="9"/>
        <v>-5.2807377049179927E-3</v>
      </c>
    </row>
    <row r="72" spans="1:27" ht="12.75" customHeight="1">
      <c r="A72" t="s">
        <v>21</v>
      </c>
      <c r="B72" t="s">
        <v>150</v>
      </c>
      <c r="C72">
        <v>3392</v>
      </c>
      <c r="D72" s="1">
        <v>38991</v>
      </c>
      <c r="E72">
        <v>1886</v>
      </c>
      <c r="F72" s="2">
        <v>0.217</v>
      </c>
      <c r="G72" s="2">
        <f>(C72-E72)/C72</f>
        <v>0.44398584905660377</v>
      </c>
      <c r="H72" s="2">
        <f>(C72-(E72/1.163))/C72</f>
        <v>0.52191388568925512</v>
      </c>
      <c r="I72">
        <f t="shared" si="7"/>
        <v>1681.3689999999999</v>
      </c>
      <c r="J72" s="2">
        <f>(C72-I72)/C72</f>
        <v>0.50431338443396234</v>
      </c>
      <c r="K72" s="2">
        <f>(C72-(I72/1.163))/C72</f>
        <v>0.57378622909197108</v>
      </c>
      <c r="L72">
        <v>1597</v>
      </c>
      <c r="M72" s="2">
        <v>0.23</v>
      </c>
      <c r="N72" s="2">
        <f>(C72-L72)/C72</f>
        <v>0.52918632075471694</v>
      </c>
      <c r="O72" s="2">
        <f>(C72-(L72/1.158))/C72</f>
        <v>0.59342514745657771</v>
      </c>
      <c r="P72">
        <f t="shared" si="6"/>
        <v>1413.345</v>
      </c>
      <c r="Q72" s="2">
        <f>(C72-P72)/C72</f>
        <v>0.58332989386792455</v>
      </c>
      <c r="R72" s="2">
        <f>(C72-(P72/1.158))/C72</f>
        <v>0.64018125549907134</v>
      </c>
      <c r="S72" s="2">
        <f t="shared" si="10"/>
        <v>-7.9016509433962212E-2</v>
      </c>
      <c r="T72">
        <v>1647</v>
      </c>
      <c r="U72" s="4">
        <v>0.03</v>
      </c>
      <c r="V72" s="2">
        <f>(C72-T72)/C72</f>
        <v>0.51444575471698117</v>
      </c>
      <c r="W72" s="2">
        <f>(C72-(T72/1.148))/C72</f>
        <v>0.5770433403458024</v>
      </c>
      <c r="X72">
        <f t="shared" si="8"/>
        <v>1622.2950000000001</v>
      </c>
      <c r="Y72" s="2">
        <f>(C72-X72)/C72</f>
        <v>0.52172906839622635</v>
      </c>
      <c r="Z72" s="2">
        <f>(C72-(X72/1.148))/C72</f>
        <v>0.58338769024061532</v>
      </c>
      <c r="AA72" s="2">
        <f t="shared" si="9"/>
        <v>6.1600825471698206E-2</v>
      </c>
    </row>
    <row r="73" spans="1:27" ht="12.75" customHeight="1">
      <c r="A73" t="s">
        <v>21</v>
      </c>
      <c r="B73" t="s">
        <v>151</v>
      </c>
      <c r="C73">
        <v>4968</v>
      </c>
      <c r="D73" s="1">
        <v>38991</v>
      </c>
      <c r="E73">
        <v>3650</v>
      </c>
      <c r="F73" s="2">
        <v>0.17799999999999999</v>
      </c>
      <c r="G73" s="2">
        <f>(C73-E73)/C73</f>
        <v>0.26529790660225444</v>
      </c>
      <c r="H73" s="2">
        <f>(C73-(E73/1.163))/C73</f>
        <v>0.36826991109394192</v>
      </c>
      <c r="I73">
        <f t="shared" si="7"/>
        <v>3325.15</v>
      </c>
      <c r="J73" s="2">
        <f>(C73-I73)/C73</f>
        <v>0.33068639291465379</v>
      </c>
      <c r="K73" s="2">
        <f>(C73-(I73/1.163))/C73</f>
        <v>0.42449388900658103</v>
      </c>
      <c r="L73">
        <v>3456</v>
      </c>
      <c r="M73" s="2">
        <v>0.23200000000000001</v>
      </c>
      <c r="N73" s="2">
        <f>(C73-L73)/C73</f>
        <v>0.30434782608695654</v>
      </c>
      <c r="O73" s="2">
        <f>(C73-(L73/1.158))/C73</f>
        <v>0.39926409852068784</v>
      </c>
      <c r="P73">
        <f t="shared" si="6"/>
        <v>3055.1039999999998</v>
      </c>
      <c r="Q73" s="2">
        <f>(C73-P73)/C73</f>
        <v>0.3850434782608696</v>
      </c>
      <c r="R73" s="2">
        <f>(C73-(P73/1.158))/C73</f>
        <v>0.46894946309228808</v>
      </c>
      <c r="S73" s="2">
        <f t="shared" si="10"/>
        <v>-5.4357085346215805E-2</v>
      </c>
      <c r="T73">
        <v>3722</v>
      </c>
      <c r="U73" s="4">
        <v>0.188</v>
      </c>
      <c r="V73" s="2">
        <f>(C73-T73)/C73</f>
        <v>0.25080515297906603</v>
      </c>
      <c r="W73" s="2">
        <f>(C73-(T73/1.148))/C73</f>
        <v>0.34739124823960449</v>
      </c>
      <c r="X73">
        <f t="shared" si="8"/>
        <v>3372.1320000000001</v>
      </c>
      <c r="Y73" s="2">
        <f>(C73-X73)/C73</f>
        <v>0.32122946859903379</v>
      </c>
      <c r="Z73" s="2">
        <f>(C73-(X73/1.148))/C73</f>
        <v>0.40873647090508164</v>
      </c>
      <c r="AA73" s="2">
        <f t="shared" si="9"/>
        <v>6.3814009661835813E-2</v>
      </c>
    </row>
    <row r="74" spans="1:27" ht="12.75" customHeight="1">
      <c r="A74" t="s">
        <v>21</v>
      </c>
      <c r="B74" t="s">
        <v>152</v>
      </c>
      <c r="C74">
        <v>3416</v>
      </c>
      <c r="D74" s="1">
        <v>38961</v>
      </c>
      <c r="E74">
        <v>1577</v>
      </c>
      <c r="F74" s="2">
        <v>0.24299999999999999</v>
      </c>
      <c r="G74" s="2">
        <f>(C74-E74)/C74</f>
        <v>0.5383489461358314</v>
      </c>
      <c r="H74" s="2">
        <f>(C74-(E74/1.161))/C74</f>
        <v>0.60236773999640958</v>
      </c>
      <c r="I74">
        <f t="shared" si="7"/>
        <v>1385.3945000000001</v>
      </c>
      <c r="J74" s="2">
        <f>(C74-I74)/C74</f>
        <v>0.59443954918032782</v>
      </c>
      <c r="K74" s="2">
        <f>(C74-(I74/1.161))/C74</f>
        <v>0.65068005958684572</v>
      </c>
      <c r="L74">
        <v>1384</v>
      </c>
      <c r="M74" s="2">
        <v>0.23100000000000001</v>
      </c>
      <c r="N74" s="2">
        <f>(C74-L74)/C74</f>
        <v>0.59484777517564402</v>
      </c>
      <c r="O74" s="2">
        <f>((C74-(I74/1.156))/C74)</f>
        <v>0.6491691601905949</v>
      </c>
      <c r="P74">
        <f t="shared" si="6"/>
        <v>1224.1479999999999</v>
      </c>
      <c r="Q74" s="2">
        <f>(C74-P74)/C74</f>
        <v>0.64164285714285707</v>
      </c>
      <c r="R74" s="2">
        <f>(C74-(P74/1.156))/C74</f>
        <v>0.69000247157686612</v>
      </c>
      <c r="S74" s="2">
        <f t="shared" si="10"/>
        <v>-4.7203307962529251E-2</v>
      </c>
      <c r="T74">
        <v>1383</v>
      </c>
      <c r="U74" s="4">
        <v>0.223</v>
      </c>
      <c r="V74" s="2">
        <f>(C74-T74)/C74</f>
        <v>0.59514051522248246</v>
      </c>
      <c r="W74" s="2">
        <f>(C74-(T74/1.153))/C74</f>
        <v>0.64886428033172805</v>
      </c>
      <c r="X74">
        <f t="shared" si="8"/>
        <v>1228.7954999999999</v>
      </c>
      <c r="Y74" s="2">
        <f>(C74-X74)/C74</f>
        <v>0.64028234777517556</v>
      </c>
      <c r="Z74" s="2">
        <f>(C74-(X74/1.153))/C74</f>
        <v>0.6880159130747403</v>
      </c>
      <c r="AA74" s="2">
        <f t="shared" si="9"/>
        <v>1.3605093676815061E-3</v>
      </c>
    </row>
    <row r="75" spans="1:27" ht="12.75" customHeight="1">
      <c r="A75" t="s">
        <v>21</v>
      </c>
      <c r="B75" t="s">
        <v>156</v>
      </c>
      <c r="C75">
        <v>3200</v>
      </c>
      <c r="D75" s="1">
        <v>38991</v>
      </c>
      <c r="E75">
        <v>1465</v>
      </c>
      <c r="F75" s="2">
        <v>0.40500000000000003</v>
      </c>
      <c r="G75" s="2">
        <f>(C75-E75)/C75</f>
        <v>0.54218750000000004</v>
      </c>
      <c r="H75" s="2">
        <f>(C75-(E75/1.163))/C75</f>
        <v>0.6063521066208083</v>
      </c>
      <c r="I75">
        <f t="shared" si="7"/>
        <v>1168.3375000000001</v>
      </c>
      <c r="J75" s="2">
        <f>(C75-I75)/C75</f>
        <v>0.63489453124999995</v>
      </c>
      <c r="K75" s="2">
        <f>(C75-(I75/1.163))/C75</f>
        <v>0.68606580503009451</v>
      </c>
      <c r="L75">
        <v>1309</v>
      </c>
      <c r="M75" s="2">
        <v>0.25</v>
      </c>
      <c r="N75" s="2">
        <f>(C75-L75)/C75</f>
        <v>0.5909375</v>
      </c>
      <c r="O75" s="2">
        <f>(C75-(L75/1.158))/C75</f>
        <v>0.64675086355785838</v>
      </c>
      <c r="P75">
        <f t="shared" si="6"/>
        <v>1145.375</v>
      </c>
      <c r="Q75" s="2">
        <f>(C75-P75)/C75</f>
        <v>0.64207031250000002</v>
      </c>
      <c r="R75" s="2">
        <f>(C75-(P75/1.158))/C75</f>
        <v>0.69090700561312601</v>
      </c>
      <c r="S75" s="2">
        <f t="shared" si="10"/>
        <v>-7.1757812500000684E-3</v>
      </c>
      <c r="T75">
        <v>1288</v>
      </c>
      <c r="U75" s="4">
        <v>0.154</v>
      </c>
      <c r="V75" s="2">
        <f>(C75-T75)/C75</f>
        <v>0.59750000000000003</v>
      </c>
      <c r="W75" s="2">
        <f>(C75-(T75/1.148))/C75</f>
        <v>0.64939024390243905</v>
      </c>
      <c r="X75">
        <f t="shared" si="8"/>
        <v>1188.8240000000001</v>
      </c>
      <c r="Y75" s="2">
        <f>(C75-X75)/C75</f>
        <v>0.62849250000000001</v>
      </c>
      <c r="Z75" s="2">
        <f>(C75-(X75/1.148))/C75</f>
        <v>0.67638719512195111</v>
      </c>
      <c r="AA75" s="2">
        <f t="shared" si="9"/>
        <v>1.3577812500000008E-2</v>
      </c>
    </row>
    <row r="76" spans="1:27" ht="12.75" customHeight="1">
      <c r="A76" t="s">
        <v>21</v>
      </c>
      <c r="B76" t="s">
        <v>153</v>
      </c>
      <c r="C76">
        <v>4146</v>
      </c>
      <c r="D76" s="1">
        <v>38961</v>
      </c>
      <c r="E76">
        <v>2060</v>
      </c>
      <c r="F76" s="2">
        <v>0.19400000000000001</v>
      </c>
      <c r="G76" s="2">
        <f>(C76-E76)/C76</f>
        <v>0.50313555233960439</v>
      </c>
      <c r="H76" s="2">
        <f>(C76-(E76/1.161))/C76</f>
        <v>0.57203751278174375</v>
      </c>
      <c r="I76">
        <f t="shared" si="7"/>
        <v>1860.18</v>
      </c>
      <c r="J76" s="2">
        <f>(C76-I76)/C76</f>
        <v>0.55133140376266276</v>
      </c>
      <c r="K76" s="2">
        <f>(C76-(I76/1.161))/C76</f>
        <v>0.61354987404191452</v>
      </c>
      <c r="L76">
        <v>1878</v>
      </c>
      <c r="M76" s="2">
        <v>0.17699999999999999</v>
      </c>
      <c r="N76" s="2">
        <f>(C76-L76)/C76</f>
        <v>0.54703328509406657</v>
      </c>
      <c r="O76" s="2">
        <f>((C76-(I76/1.156))/C76)</f>
        <v>0.61187837695732072</v>
      </c>
      <c r="P76">
        <f t="shared" si="6"/>
        <v>1711.797</v>
      </c>
      <c r="Q76" s="2">
        <f>(C76-P76)/C76</f>
        <v>0.58712083936324166</v>
      </c>
      <c r="R76" s="2">
        <f>(C76-(P76/1.156))/C76</f>
        <v>0.64283809633498423</v>
      </c>
      <c r="S76" s="2">
        <f t="shared" si="10"/>
        <v>-3.57894356005789E-2</v>
      </c>
      <c r="T76">
        <v>1910</v>
      </c>
      <c r="U76" s="4">
        <v>0.25800000000000001</v>
      </c>
      <c r="V76" s="2">
        <f>(C76-T76)/C76</f>
        <v>0.53931500241196328</v>
      </c>
      <c r="W76" s="2">
        <f>(C76-(T76/1.153))/C76</f>
        <v>0.60044666297655114</v>
      </c>
      <c r="X76">
        <f t="shared" si="8"/>
        <v>1663.61</v>
      </c>
      <c r="Y76" s="2">
        <f>(C76-X76)/C76</f>
        <v>0.5987433671008201</v>
      </c>
      <c r="Z76" s="2">
        <f>(C76-(X76/1.153))/C76</f>
        <v>0.65198904345257591</v>
      </c>
      <c r="AA76" s="2">
        <f t="shared" si="9"/>
        <v>-1.1622527737578436E-2</v>
      </c>
    </row>
    <row r="77" spans="1:27" ht="12.75" customHeight="1">
      <c r="A77" t="s">
        <v>21</v>
      </c>
      <c r="B77" t="s">
        <v>157</v>
      </c>
      <c r="C77">
        <v>3094</v>
      </c>
      <c r="D77" s="1">
        <v>38961</v>
      </c>
      <c r="E77">
        <v>1513</v>
      </c>
      <c r="F77" s="2">
        <v>0.217</v>
      </c>
      <c r="G77" s="2">
        <f>(C77-E77)/C77</f>
        <v>0.51098901098901095</v>
      </c>
      <c r="H77" s="2">
        <f>(C77-(E77/1.161))/C77</f>
        <v>0.57880190438329981</v>
      </c>
      <c r="I77">
        <f t="shared" si="7"/>
        <v>1348.8395</v>
      </c>
      <c r="J77" s="2">
        <f>(C77-I77)/C77</f>
        <v>0.56404670329670326</v>
      </c>
      <c r="K77" s="2">
        <f>(C77-(I77/1.161))/C77</f>
        <v>0.6245018977577117</v>
      </c>
      <c r="L77">
        <v>1349</v>
      </c>
      <c r="M77" s="2">
        <v>0.19800000000000001</v>
      </c>
      <c r="N77" s="2">
        <f>(C77-L77)/C77</f>
        <v>0.56399482870071105</v>
      </c>
      <c r="O77" s="2">
        <f>((C77-(I77/1.156))/C77)</f>
        <v>0.62287777101790942</v>
      </c>
      <c r="P77">
        <f t="shared" si="6"/>
        <v>1215.4490000000001</v>
      </c>
      <c r="Q77" s="2">
        <f>(C77-P77)/C77</f>
        <v>0.60715934065934063</v>
      </c>
      <c r="R77" s="2">
        <f>(C77-(P77/1.156))/C77</f>
        <v>0.6601724400167307</v>
      </c>
      <c r="S77" s="2">
        <f t="shared" si="10"/>
        <v>-4.3112637362637374E-2</v>
      </c>
      <c r="T77">
        <v>1326</v>
      </c>
      <c r="U77" s="4">
        <v>0.16600000000000001</v>
      </c>
      <c r="V77" s="2">
        <f>(C77-T77)/C77</f>
        <v>0.5714285714285714</v>
      </c>
      <c r="W77" s="2">
        <f>(C77-(T77/1.153))/C77</f>
        <v>0.62829884772642797</v>
      </c>
      <c r="X77">
        <f t="shared" si="8"/>
        <v>1215.942</v>
      </c>
      <c r="Y77" s="2">
        <f>(C77-X77)/C77</f>
        <v>0.60699999999999998</v>
      </c>
      <c r="Z77" s="2">
        <f>(C77-(X77/1.153))/C77</f>
        <v>0.65915004336513439</v>
      </c>
      <c r="AA77" s="2">
        <f t="shared" si="9"/>
        <v>1.5934065934064545E-4</v>
      </c>
    </row>
    <row r="78" spans="1:27" ht="12.75" customHeight="1">
      <c r="A78" t="s">
        <v>21</v>
      </c>
      <c r="B78" t="s">
        <v>154</v>
      </c>
      <c r="C78">
        <v>3977</v>
      </c>
      <c r="D78" s="1">
        <v>38961</v>
      </c>
      <c r="E78">
        <v>2062</v>
      </c>
      <c r="F78" s="2">
        <v>0.35599999999999998</v>
      </c>
      <c r="G78" s="2">
        <f>(C78-E78)/C78</f>
        <v>0.48151873271310031</v>
      </c>
      <c r="H78" s="2">
        <f>(C78-(E78/1.161))/C78</f>
        <v>0.55341837442988839</v>
      </c>
      <c r="I78">
        <f t="shared" si="7"/>
        <v>1694.9640000000002</v>
      </c>
      <c r="J78" s="2">
        <f>(C78-I78)/C78</f>
        <v>0.5738083982901685</v>
      </c>
      <c r="K78" s="2">
        <f>(C78-(I78/1.161))/C78</f>
        <v>0.63290990378136813</v>
      </c>
      <c r="L78">
        <v>1866</v>
      </c>
      <c r="M78" s="2">
        <v>0.23</v>
      </c>
      <c r="N78" s="2">
        <f>(C78-L78)/C78</f>
        <v>0.53080211214483275</v>
      </c>
      <c r="O78" s="2">
        <f>((C78-(I78/1.156))/C78)</f>
        <v>0.6313221438496267</v>
      </c>
      <c r="P78">
        <f t="shared" si="6"/>
        <v>1651.41</v>
      </c>
      <c r="Q78" s="2">
        <f>(C78-P78)/C78</f>
        <v>0.58475986924817702</v>
      </c>
      <c r="R78" s="2">
        <f>(C78-(P78/1.156))/C78</f>
        <v>0.64079573464375161</v>
      </c>
      <c r="S78" s="2">
        <f t="shared" si="10"/>
        <v>-1.0951470958008525E-2</v>
      </c>
      <c r="T78">
        <v>1877</v>
      </c>
      <c r="U78" s="4">
        <v>0.23300000000000001</v>
      </c>
      <c r="V78" s="2">
        <f>(C78-T78)/C78</f>
        <v>0.52803620819713348</v>
      </c>
      <c r="W78" s="2">
        <f>(C78-(T78/1.153))/C78</f>
        <v>0.59066453442943057</v>
      </c>
      <c r="X78">
        <f t="shared" si="8"/>
        <v>1658.3294999999998</v>
      </c>
      <c r="Y78" s="2">
        <f>(C78-X78)/C78</f>
        <v>0.58301998994216753</v>
      </c>
      <c r="Z78" s="2">
        <f>(C78-(X78/1.153))/C78</f>
        <v>0.63835211616840204</v>
      </c>
      <c r="AA78" s="2">
        <f t="shared" si="9"/>
        <v>1.7398793060094953E-3</v>
      </c>
    </row>
    <row r="79" spans="1:27" ht="12.75" customHeight="1">
      <c r="A79" t="s">
        <v>21</v>
      </c>
      <c r="B79" t="s">
        <v>155</v>
      </c>
      <c r="C79">
        <v>4156</v>
      </c>
      <c r="D79" s="1">
        <v>38991</v>
      </c>
      <c r="E79">
        <v>2628</v>
      </c>
      <c r="F79" s="2">
        <v>0.23899999999999999</v>
      </c>
      <c r="G79" s="2">
        <f>(C79-E79)/C79</f>
        <v>0.36766121270452357</v>
      </c>
      <c r="H79" s="2">
        <f>(C79-(E79/1.163))/C79</f>
        <v>0.45628651135384657</v>
      </c>
      <c r="I79">
        <f t="shared" si="7"/>
        <v>2313.9540000000002</v>
      </c>
      <c r="J79" s="2">
        <f>(C79-I79)/C79</f>
        <v>0.44322569778633297</v>
      </c>
      <c r="K79" s="2">
        <f>(C79-(I79/1.163))/C79</f>
        <v>0.52126027324706181</v>
      </c>
      <c r="L79">
        <v>2438</v>
      </c>
      <c r="M79" s="2">
        <v>0.23</v>
      </c>
      <c r="N79" s="2">
        <f>(C79-L79)/C79</f>
        <v>0.41337824831568815</v>
      </c>
      <c r="O79" s="2">
        <f>(C79-(L79/1.158))/C79</f>
        <v>0.49341817643841807</v>
      </c>
      <c r="P79">
        <f t="shared" si="6"/>
        <v>2157.63</v>
      </c>
      <c r="Q79" s="2">
        <f>(C79-P79)/C79</f>
        <v>0.48083974975938398</v>
      </c>
      <c r="R79" s="2">
        <f>(C79-(P79/1.158))/C79</f>
        <v>0.55167508614799998</v>
      </c>
      <c r="S79" s="2">
        <f t="shared" si="10"/>
        <v>-3.761405197305101E-2</v>
      </c>
      <c r="T79">
        <v>2445</v>
      </c>
      <c r="U79" s="4">
        <v>0.3</v>
      </c>
      <c r="V79" s="2">
        <f>(C79-T79)/C79</f>
        <v>0.41169393647738212</v>
      </c>
      <c r="W79" s="2">
        <f>(C79-(T79/1.148))/C79</f>
        <v>0.48753827219284152</v>
      </c>
      <c r="X79">
        <f t="shared" si="8"/>
        <v>2078.25</v>
      </c>
      <c r="Y79" s="2">
        <f>(C79-X79)/C79</f>
        <v>0.49993984600577479</v>
      </c>
      <c r="Z79" s="2">
        <f>(C79-(X79/1.148))/C79</f>
        <v>0.5644075313639153</v>
      </c>
      <c r="AA79" s="2">
        <f t="shared" si="9"/>
        <v>-1.9100096246390807E-2</v>
      </c>
    </row>
    <row r="80" spans="1:27" ht="12.75" customHeight="1">
      <c r="A80" t="s">
        <v>9</v>
      </c>
      <c r="B80" t="s">
        <v>9</v>
      </c>
      <c r="C80">
        <v>2566</v>
      </c>
      <c r="D80" s="1">
        <v>38991</v>
      </c>
      <c r="E80">
        <v>1844</v>
      </c>
      <c r="F80" s="2">
        <v>0.28599999999999998</v>
      </c>
      <c r="G80" s="2">
        <f>(C80-E80)/C80</f>
        <v>0.2813717848791894</v>
      </c>
      <c r="H80" s="2">
        <f>(C80-(E80/1.163))/C80</f>
        <v>0.38209095862355064</v>
      </c>
      <c r="I80">
        <f t="shared" si="7"/>
        <v>1580.308</v>
      </c>
      <c r="J80" s="2">
        <f>(C80-I80)/C80</f>
        <v>0.38413561964146531</v>
      </c>
      <c r="K80" s="2">
        <f>(C80-(I80/1.163))/C80</f>
        <v>0.47045195154038288</v>
      </c>
      <c r="L80">
        <v>1653</v>
      </c>
      <c r="M80" s="2">
        <v>0.23599999999999999</v>
      </c>
      <c r="N80" s="2">
        <f>(C80-L80)/C80</f>
        <v>0.35580670303975059</v>
      </c>
      <c r="O80" s="2">
        <f>(C80-(L80/1.158))/C80</f>
        <v>0.44370181609650305</v>
      </c>
      <c r="P80">
        <f t="shared" si="6"/>
        <v>1457.9459999999999</v>
      </c>
      <c r="Q80" s="2">
        <f>(C80-P80)/C80</f>
        <v>0.43182151208106007</v>
      </c>
      <c r="R80" s="2">
        <f>(C80-(P80/1.158))/C80</f>
        <v>0.50934500179711573</v>
      </c>
      <c r="S80" s="2">
        <f t="shared" si="10"/>
        <v>-4.7685892439594757E-2</v>
      </c>
      <c r="T80">
        <v>1609</v>
      </c>
      <c r="U80" s="4">
        <v>0.246</v>
      </c>
      <c r="V80" s="2">
        <f>(C80-T80)/C80</f>
        <v>0.37295401402961809</v>
      </c>
      <c r="W80" s="2">
        <f>(C80-(T80/1.148))/C80</f>
        <v>0.45379269514775089</v>
      </c>
      <c r="X80">
        <f t="shared" si="8"/>
        <v>1411.0930000000001</v>
      </c>
      <c r="Y80" s="2">
        <f>(C80-X80)/C80</f>
        <v>0.45008067030397503</v>
      </c>
      <c r="Z80" s="2">
        <f>(C80-(X80/1.148))/C80</f>
        <v>0.52097619364457748</v>
      </c>
      <c r="AA80" s="2">
        <f t="shared" si="9"/>
        <v>-1.8259158222914962E-2</v>
      </c>
    </row>
    <row r="81" spans="1:27" ht="12.75" customHeight="1">
      <c r="A81" t="s">
        <v>9</v>
      </c>
      <c r="C81">
        <v>2108</v>
      </c>
      <c r="D81" s="1">
        <v>38961</v>
      </c>
      <c r="E81">
        <v>1637</v>
      </c>
      <c r="F81" s="2">
        <v>0.28699999999999998</v>
      </c>
      <c r="G81" s="2">
        <f>(C81-E81)/C81</f>
        <v>0.22343453510436434</v>
      </c>
      <c r="H81" s="2">
        <f>(C81-(E81/1.161))/C81</f>
        <v>0.33112363058084787</v>
      </c>
      <c r="I81">
        <f t="shared" si="7"/>
        <v>1402.0905</v>
      </c>
      <c r="J81" s="2">
        <f>(C81-I81)/C81</f>
        <v>0.33487167931688805</v>
      </c>
      <c r="K81" s="2">
        <f>(C81-(I81/1.161))/C81</f>
        <v>0.42710738959249617</v>
      </c>
      <c r="L81">
        <v>1506</v>
      </c>
      <c r="M81" s="2">
        <v>0.23100000000000001</v>
      </c>
      <c r="N81" s="2">
        <f>(C81-L81)/C81</f>
        <v>0.2855787476280835</v>
      </c>
      <c r="O81" s="2">
        <f>((C81-(I81/1.156))/C81)</f>
        <v>0.4246294803779308</v>
      </c>
      <c r="P81">
        <f t="shared" si="6"/>
        <v>1332.057</v>
      </c>
      <c r="Q81" s="2">
        <f>(C81-P81)/C81</f>
        <v>0.36809440227703982</v>
      </c>
      <c r="R81" s="2">
        <f>(C81-(P81/1.156))/C81</f>
        <v>0.45336886010124544</v>
      </c>
      <c r="S81" s="2">
        <f t="shared" si="10"/>
        <v>-3.3222722960151774E-2</v>
      </c>
      <c r="T81">
        <v>1492</v>
      </c>
      <c r="U81" s="4">
        <v>0.223</v>
      </c>
      <c r="V81" s="2">
        <f>(C81-T81)/C81</f>
        <v>0.29222011385199242</v>
      </c>
      <c r="W81" s="2">
        <f>(C81-(T81/1.153))/C81</f>
        <v>0.38614060177969856</v>
      </c>
      <c r="X81">
        <f t="shared" si="8"/>
        <v>1325.6419999999998</v>
      </c>
      <c r="Y81" s="2">
        <f>(C81-X81)/C81</f>
        <v>0.37113757115749535</v>
      </c>
      <c r="Z81" s="2">
        <f>(C81-(X81/1.153))/C81</f>
        <v>0.4545859246812623</v>
      </c>
      <c r="AA81" s="2">
        <f t="shared" si="9"/>
        <v>-3.0431688804555268E-3</v>
      </c>
    </row>
    <row r="82" spans="1:27" ht="12.75" customHeight="1">
      <c r="A82" t="s">
        <v>56</v>
      </c>
      <c r="B82" t="s">
        <v>56</v>
      </c>
      <c r="C82">
        <v>1947</v>
      </c>
      <c r="D82" s="1">
        <v>39052</v>
      </c>
      <c r="E82">
        <v>1487</v>
      </c>
      <c r="F82" s="2">
        <v>0.22600000000000001</v>
      </c>
      <c r="G82" s="2">
        <f>(C82-E82)/C82</f>
        <v>0.23626091422701592</v>
      </c>
      <c r="H82" s="2">
        <f>(C82-(E82/1.156))/C82</f>
        <v>0.3393260503693909</v>
      </c>
      <c r="I82">
        <f t="shared" si="7"/>
        <v>1318.9690000000001</v>
      </c>
      <c r="J82" s="2">
        <f>(C82-I82)/C82</f>
        <v>0.32256343091936307</v>
      </c>
      <c r="K82" s="2">
        <f>(C82-(I82/1.156))/C82</f>
        <v>0.41398220667764973</v>
      </c>
      <c r="L82">
        <v>1412</v>
      </c>
      <c r="M82" s="2">
        <v>0.18099999999999999</v>
      </c>
      <c r="N82" s="2">
        <f>(C82-L82)/C82</f>
        <v>0.27478171545968155</v>
      </c>
      <c r="O82" s="2">
        <f>(C82-(L82/1.15))/C82</f>
        <v>0.36937540474754915</v>
      </c>
      <c r="P82">
        <f t="shared" si="6"/>
        <v>1284.2139999999999</v>
      </c>
      <c r="Q82" s="2">
        <f>(C82-P82)/C82</f>
        <v>0.3404139702105804</v>
      </c>
      <c r="R82" s="2">
        <f>(C82-(P82/1.15))/C82</f>
        <v>0.4264469306178959</v>
      </c>
      <c r="S82" s="2">
        <f t="shared" si="10"/>
        <v>-1.7850539291217327E-2</v>
      </c>
      <c r="T82">
        <v>1312</v>
      </c>
      <c r="U82" s="4">
        <v>0.14000000000000001</v>
      </c>
      <c r="V82" s="2">
        <f>(C82-T82)/C82</f>
        <v>0.32614278376990241</v>
      </c>
      <c r="W82" s="2">
        <f>(C82-(T82/1.142))/C82</f>
        <v>0.4099323850874802</v>
      </c>
      <c r="X82">
        <f t="shared" si="8"/>
        <v>1220.1599999999999</v>
      </c>
      <c r="Y82" s="2">
        <f>(C82-X82)/C82</f>
        <v>0.37331278890600933</v>
      </c>
      <c r="Z82" s="2">
        <f>(C82-(X82/1.142))/C82</f>
        <v>0.45123711813135658</v>
      </c>
      <c r="AA82" s="2">
        <f t="shared" si="9"/>
        <v>-3.2898818695428933E-2</v>
      </c>
    </row>
    <row r="83" spans="1:27" ht="12.75" customHeight="1">
      <c r="A83" t="s">
        <v>56</v>
      </c>
      <c r="C83">
        <v>1649</v>
      </c>
      <c r="D83" s="1">
        <v>39052</v>
      </c>
      <c r="E83">
        <v>1301</v>
      </c>
      <c r="F83" s="2">
        <v>0.23799999999999999</v>
      </c>
      <c r="G83" s="2">
        <f>(C83-E83)/C83</f>
        <v>0.2110369921164342</v>
      </c>
      <c r="H83" s="2">
        <f>(C83-(E83/1.156))/C83</f>
        <v>0.31750604854362813</v>
      </c>
      <c r="I83">
        <f t="shared" si="7"/>
        <v>1146.181</v>
      </c>
      <c r="J83" s="2">
        <f>(C83-I83)/C83</f>
        <v>0.30492359005457853</v>
      </c>
      <c r="K83" s="2">
        <f>(C83-(I83/1.156))/C83</f>
        <v>0.39872282876693638</v>
      </c>
      <c r="L83">
        <v>1209</v>
      </c>
      <c r="M83" s="2">
        <v>0.19400000000000001</v>
      </c>
      <c r="N83" s="2">
        <f>(C83-L83)/C83</f>
        <v>0.26682838083687083</v>
      </c>
      <c r="O83" s="2">
        <f>(C83-(L83/1.15))/C83</f>
        <v>0.36245946159727899</v>
      </c>
      <c r="P83">
        <f t="shared" si="6"/>
        <v>1091.7270000000001</v>
      </c>
      <c r="Q83" s="2">
        <f>(C83-P83)/C83</f>
        <v>0.33794602789569428</v>
      </c>
      <c r="R83" s="2">
        <f>(C83-(P83/1.15))/C83</f>
        <v>0.42430089382234287</v>
      </c>
      <c r="S83" s="2">
        <f t="shared" si="10"/>
        <v>-3.3022437841115748E-2</v>
      </c>
      <c r="T83">
        <v>1149</v>
      </c>
      <c r="U83" s="4">
        <v>0.22600000000000001</v>
      </c>
      <c r="V83" s="2">
        <f>(C83-T83)/C83</f>
        <v>0.30321406913280774</v>
      </c>
      <c r="W83" s="2">
        <f>(C83-(T83/1.142))/C83</f>
        <v>0.38985470151734475</v>
      </c>
      <c r="X83">
        <f t="shared" si="8"/>
        <v>1019.163</v>
      </c>
      <c r="Y83" s="2">
        <f>(C83-X83)/C83</f>
        <v>0.38195087932080046</v>
      </c>
      <c r="Z83" s="2">
        <f>(C83-(X83/1.142))/C83</f>
        <v>0.45880112024588476</v>
      </c>
      <c r="AA83" s="2">
        <f t="shared" si="9"/>
        <v>-4.4004851425106184E-2</v>
      </c>
    </row>
    <row r="84" spans="1:27" ht="12.75" customHeight="1">
      <c r="A84" t="s">
        <v>39</v>
      </c>
      <c r="B84" t="s">
        <v>39</v>
      </c>
      <c r="C84">
        <v>3535</v>
      </c>
      <c r="D84" s="1">
        <v>39052</v>
      </c>
      <c r="E84">
        <v>2198</v>
      </c>
      <c r="F84" s="2">
        <v>0.28899999999999998</v>
      </c>
      <c r="G84" s="2">
        <f>(C84-E84)/C84</f>
        <v>0.37821782178217822</v>
      </c>
      <c r="H84" s="2">
        <f>(C84-(E84/1.156))/C84</f>
        <v>0.46212614341018871</v>
      </c>
      <c r="I84">
        <f t="shared" si="7"/>
        <v>1880.3890000000001</v>
      </c>
      <c r="J84" s="2">
        <f>(C84-I84)/C84</f>
        <v>0.46806534653465343</v>
      </c>
      <c r="K84" s="2">
        <f>(C84-(I84/1.156))/C84</f>
        <v>0.53984891568741644</v>
      </c>
      <c r="L84">
        <v>1987</v>
      </c>
      <c r="M84" s="2">
        <v>0.25800000000000001</v>
      </c>
      <c r="N84" s="2">
        <f>(C84-L84)/C84</f>
        <v>0.43790664780763788</v>
      </c>
      <c r="O84" s="2">
        <f>(C84-(L84/1.15))/C84</f>
        <v>0.51122317200664158</v>
      </c>
      <c r="P84">
        <f t="shared" si="6"/>
        <v>1730.6769999999999</v>
      </c>
      <c r="Q84" s="2">
        <f>(C84-P84)/C84</f>
        <v>0.51041669024045266</v>
      </c>
      <c r="R84" s="2">
        <f>(C84-(P84/1.15))/C84</f>
        <v>0.5742753828177849</v>
      </c>
      <c r="S84" s="2">
        <f t="shared" si="10"/>
        <v>-4.2351343705799238E-2</v>
      </c>
      <c r="T84">
        <v>2025</v>
      </c>
      <c r="U84" s="4">
        <v>0.248</v>
      </c>
      <c r="V84" s="2">
        <f>(C84-T84)/C84</f>
        <v>0.42715700141442714</v>
      </c>
      <c r="W84" s="2">
        <f>(C84-(T84/1.142))/C84</f>
        <v>0.49838616586202023</v>
      </c>
      <c r="X84">
        <f t="shared" si="8"/>
        <v>1773.9</v>
      </c>
      <c r="Y84" s="2">
        <f>(C84-X84)/C84</f>
        <v>0.49818953323903814</v>
      </c>
      <c r="Z84" s="2">
        <f>(C84-(X84/1.142))/C84</f>
        <v>0.56058628129512966</v>
      </c>
      <c r="AA84" s="2">
        <f t="shared" si="9"/>
        <v>1.2227157001414524E-2</v>
      </c>
    </row>
    <row r="85" spans="1:27" ht="12.75" customHeight="1">
      <c r="A85" t="s">
        <v>39</v>
      </c>
      <c r="C85">
        <v>2559</v>
      </c>
      <c r="D85" s="1">
        <v>38961</v>
      </c>
      <c r="E85">
        <v>1475</v>
      </c>
      <c r="F85" s="2">
        <v>0.248</v>
      </c>
      <c r="G85" s="2">
        <f>(C85-E85)/C85</f>
        <v>0.42360296991012114</v>
      </c>
      <c r="H85" s="2">
        <f>(C85-(E85/1.161))/C85</f>
        <v>0.50353399647727926</v>
      </c>
      <c r="I85">
        <f t="shared" si="7"/>
        <v>1292.0999999999999</v>
      </c>
      <c r="J85" s="2">
        <f>(C85-I85)/C85</f>
        <v>0.49507620164126614</v>
      </c>
      <c r="K85" s="2">
        <f>(C85-(I85/1.161))/C85</f>
        <v>0.56509578091409662</v>
      </c>
      <c r="L85">
        <v>1318</v>
      </c>
      <c r="M85" s="2">
        <v>0.247</v>
      </c>
      <c r="N85" s="2">
        <f>(C85-L85)/C85</f>
        <v>0.48495506057053539</v>
      </c>
      <c r="O85" s="2">
        <f>((C85-(I85/1.156))/C85)</f>
        <v>0.5632147073021333</v>
      </c>
      <c r="P85">
        <f t="shared" si="6"/>
        <v>1155.2270000000001</v>
      </c>
      <c r="Q85" s="2">
        <f>(C85-P85)/C85</f>
        <v>0.54856311059007423</v>
      </c>
      <c r="R85" s="2">
        <f>(C85-(P85/1.156))/C85</f>
        <v>0.60948365967999496</v>
      </c>
      <c r="S85" s="2">
        <f t="shared" si="10"/>
        <v>-5.3486908948808087E-2</v>
      </c>
      <c r="T85">
        <v>1311</v>
      </c>
      <c r="U85" s="4">
        <v>0.221</v>
      </c>
      <c r="V85" s="2">
        <f>(C85-T85)/C85</f>
        <v>0.48769050410316528</v>
      </c>
      <c r="W85" s="2">
        <f>(C85-(T85/1.153))/C85</f>
        <v>0.55567259679372527</v>
      </c>
      <c r="X85">
        <f t="shared" si="8"/>
        <v>1166.1344999999999</v>
      </c>
      <c r="Y85" s="2">
        <f>(C85-X85)/C85</f>
        <v>0.54430070339976555</v>
      </c>
      <c r="Z85" s="2">
        <f>(C85-(X85/1.153))/C85</f>
        <v>0.60477077484801867</v>
      </c>
      <c r="AA85" s="2">
        <f t="shared" si="9"/>
        <v>4.2624071903086813E-3</v>
      </c>
    </row>
    <row r="86" spans="1:27" ht="12.75" customHeight="1">
      <c r="A86" t="s">
        <v>39</v>
      </c>
      <c r="B86" t="s">
        <v>64</v>
      </c>
      <c r="C86">
        <v>1838</v>
      </c>
      <c r="D86" s="1">
        <v>38991</v>
      </c>
      <c r="E86">
        <v>1197</v>
      </c>
      <c r="F86" s="2">
        <v>0.28199999999999997</v>
      </c>
      <c r="G86" s="2">
        <f>(C86-E86)/C86</f>
        <v>0.34874863982589771</v>
      </c>
      <c r="H86" s="2">
        <f>(C86-(E86/1.163))/C86</f>
        <v>0.44002462581762491</v>
      </c>
      <c r="I86">
        <f t="shared" si="7"/>
        <v>1028.223</v>
      </c>
      <c r="J86" s="2">
        <f>(C86-I86)/C86</f>
        <v>0.44057508161044617</v>
      </c>
      <c r="K86" s="2">
        <f>(C86-(I86/1.163))/C86</f>
        <v>0.51898115357733976</v>
      </c>
      <c r="L86">
        <v>1077</v>
      </c>
      <c r="M86" s="2">
        <v>0.23100000000000001</v>
      </c>
      <c r="N86" s="2">
        <f>(C86-L86)/C86</f>
        <v>0.41403699673558214</v>
      </c>
      <c r="O86" s="2">
        <f>(C86-(L86/1.158))/C86</f>
        <v>0.49398704381311065</v>
      </c>
      <c r="P86">
        <f t="shared" si="6"/>
        <v>952.60649999999998</v>
      </c>
      <c r="Q86" s="2">
        <f>(C86-P86)/C86</f>
        <v>0.48171572361262244</v>
      </c>
      <c r="R86" s="2">
        <f>(C86-(P86/1.158))/C86</f>
        <v>0.55243154025269636</v>
      </c>
      <c r="S86" s="2">
        <f t="shared" si="10"/>
        <v>-4.1140642002176264E-2</v>
      </c>
      <c r="T86">
        <v>1067</v>
      </c>
      <c r="U86" s="4">
        <v>0.23</v>
      </c>
      <c r="V86" s="2">
        <f>(C86-T86)/C86</f>
        <v>0.41947769314472255</v>
      </c>
      <c r="W86" s="2">
        <f>(C86-(T86/1.148))/C86</f>
        <v>0.49431854803547254</v>
      </c>
      <c r="X86">
        <f t="shared" si="8"/>
        <v>944.29499999999996</v>
      </c>
      <c r="Y86" s="2">
        <f>(C86-X86)/C86</f>
        <v>0.48623775843307948</v>
      </c>
      <c r="Z86" s="2">
        <f>(C86-(X86/1.148))/C86</f>
        <v>0.55247191501139326</v>
      </c>
      <c r="AA86" s="2">
        <f t="shared" si="9"/>
        <v>-4.5220348204570437E-3</v>
      </c>
    </row>
    <row r="87" spans="1:27" ht="12.75" customHeight="1">
      <c r="A87" t="s">
        <v>39</v>
      </c>
      <c r="B87" t="s">
        <v>65</v>
      </c>
      <c r="C87">
        <v>2334</v>
      </c>
      <c r="D87" s="1">
        <v>38991</v>
      </c>
      <c r="E87">
        <v>1255</v>
      </c>
      <c r="F87" s="2">
        <v>0.249</v>
      </c>
      <c r="G87" s="2">
        <f>(C87-E87)/C87</f>
        <v>0.46229648671808055</v>
      </c>
      <c r="H87" s="2">
        <f>(C87-(E87/1.163))/C87</f>
        <v>0.53765820010153098</v>
      </c>
      <c r="I87">
        <f t="shared" si="7"/>
        <v>1098.7524999999998</v>
      </c>
      <c r="J87" s="2">
        <f>(C87-I87)/C87</f>
        <v>0.52924057412167957</v>
      </c>
      <c r="K87" s="2">
        <f>(C87-(I87/1.163))/C87</f>
        <v>0.5952197541888905</v>
      </c>
      <c r="L87">
        <v>1064</v>
      </c>
      <c r="M87" s="2">
        <v>0.22600000000000001</v>
      </c>
      <c r="N87" s="2">
        <f>(C87-L87)/C87</f>
        <v>0.54413024850042846</v>
      </c>
      <c r="O87" s="2">
        <f>(C87-(L87/1.158))/C87</f>
        <v>0.60633009369639757</v>
      </c>
      <c r="P87">
        <f t="shared" si="6"/>
        <v>943.76800000000003</v>
      </c>
      <c r="Q87" s="2">
        <f>(C87-P87)/C87</f>
        <v>0.59564353041988005</v>
      </c>
      <c r="R87" s="2">
        <f>(C87-(P87/1.158))/C87</f>
        <v>0.65081479310870471</v>
      </c>
      <c r="S87" s="2">
        <f t="shared" si="10"/>
        <v>-6.6402956298200477E-2</v>
      </c>
      <c r="T87">
        <v>1119</v>
      </c>
      <c r="U87" s="4">
        <v>0.28699999999999998</v>
      </c>
      <c r="V87" s="2">
        <f>(C87-T87)/C87</f>
        <v>0.52056555269922877</v>
      </c>
      <c r="W87" s="2">
        <f>(C87-(T87/1.148))/C87</f>
        <v>0.58237417482511222</v>
      </c>
      <c r="X87">
        <f t="shared" si="8"/>
        <v>958.42349999999999</v>
      </c>
      <c r="Y87" s="2">
        <f>(C87-X87)/C87</f>
        <v>0.58936439588688949</v>
      </c>
      <c r="Z87" s="2">
        <f>(C87-(X87/1.148))/C87</f>
        <v>0.6423034807377086</v>
      </c>
      <c r="AA87" s="2">
        <f t="shared" si="9"/>
        <v>6.2791345329905601E-3</v>
      </c>
    </row>
    <row r="88" spans="1:27" ht="12.75" customHeight="1">
      <c r="A88" t="s">
        <v>39</v>
      </c>
      <c r="B88" t="s">
        <v>66</v>
      </c>
      <c r="C88">
        <v>2408</v>
      </c>
      <c r="D88" s="1">
        <v>38991</v>
      </c>
      <c r="E88">
        <v>1635</v>
      </c>
      <c r="F88" s="2">
        <v>0.255</v>
      </c>
      <c r="G88" s="2">
        <f>(C88-E88)/C88</f>
        <v>0.32101328903654486</v>
      </c>
      <c r="H88" s="2">
        <f>(C88-(E88/1.163))/C88</f>
        <v>0.41617651679840489</v>
      </c>
      <c r="I88">
        <f t="shared" si="7"/>
        <v>1426.5375000000001</v>
      </c>
      <c r="J88" s="2">
        <f>(C88-I88)/C88</f>
        <v>0.40758409468438533</v>
      </c>
      <c r="K88" s="2">
        <f>(C88-(I88/1.163))/C88</f>
        <v>0.49061401090660822</v>
      </c>
      <c r="L88">
        <v>1455</v>
      </c>
      <c r="M88" s="2">
        <v>0.216</v>
      </c>
      <c r="N88" s="2">
        <f>(C88-L88)/C88</f>
        <v>0.3957641196013289</v>
      </c>
      <c r="O88" s="2">
        <f>(C88-(L88/1.158))/C88</f>
        <v>0.47820735716867774</v>
      </c>
      <c r="P88">
        <f t="shared" si="6"/>
        <v>1297.8600000000001</v>
      </c>
      <c r="Q88" s="2">
        <f>(C88-P88)/C88</f>
        <v>0.46102159468438531</v>
      </c>
      <c r="R88" s="2">
        <f>(C88-(P88/1.158))/C88</f>
        <v>0.53456096259446051</v>
      </c>
      <c r="S88" s="2">
        <f t="shared" si="10"/>
        <v>-5.3437499999999971E-2</v>
      </c>
      <c r="T88">
        <v>1390</v>
      </c>
      <c r="U88" s="4">
        <v>0.245</v>
      </c>
      <c r="V88" s="2">
        <f>(C88-T88)/C88</f>
        <v>0.4227574750830565</v>
      </c>
      <c r="W88" s="2">
        <f>(C88-(T88/1.148))/C88</f>
        <v>0.49717550094342899</v>
      </c>
      <c r="X88">
        <f t="shared" si="8"/>
        <v>1219.7249999999999</v>
      </c>
      <c r="Y88" s="2">
        <f>(C88-X88)/C88</f>
        <v>0.49346968438538208</v>
      </c>
      <c r="Z88" s="2">
        <f>(C88-(X88/1.148))/C88</f>
        <v>0.55877150207785886</v>
      </c>
      <c r="AA88" s="2">
        <f t="shared" si="9"/>
        <v>-3.2448089700996774E-2</v>
      </c>
    </row>
    <row r="89" spans="1:27" ht="12.75" customHeight="1">
      <c r="A89" t="s">
        <v>39</v>
      </c>
      <c r="B89" s="3" t="s">
        <v>272</v>
      </c>
      <c r="C89">
        <v>1954</v>
      </c>
      <c r="D89" s="1">
        <v>38991</v>
      </c>
      <c r="E89">
        <v>1268</v>
      </c>
      <c r="F89" s="2">
        <v>0.248</v>
      </c>
      <c r="G89" s="2">
        <f>(C89-E89)/C89</f>
        <v>0.35107471852610028</v>
      </c>
      <c r="H89" s="2">
        <f>(C89-(E89/1.163))/C89</f>
        <v>0.44202469348761858</v>
      </c>
      <c r="I89">
        <f t="shared" si="7"/>
        <v>1110.768</v>
      </c>
      <c r="J89" s="2">
        <f>(C89-I89)/C89</f>
        <v>0.43154145342886385</v>
      </c>
      <c r="K89" s="2">
        <f>(C89-(I89/1.163))/C89</f>
        <v>0.51121363149515375</v>
      </c>
      <c r="L89">
        <v>1106</v>
      </c>
      <c r="M89" s="2">
        <v>0.19800000000000001</v>
      </c>
      <c r="N89" s="2">
        <f>(C89-L89)/C89</f>
        <v>0.43398157625383826</v>
      </c>
      <c r="O89" s="2">
        <f>(C89-(L89/1.158))/C89</f>
        <v>0.5112103421881159</v>
      </c>
      <c r="P89">
        <f t="shared" si="6"/>
        <v>996.50599999999997</v>
      </c>
      <c r="Q89" s="2">
        <f>(C89-P89)/C89</f>
        <v>0.4900174002047083</v>
      </c>
      <c r="R89" s="2">
        <f>(C89-(P89/1.158))/C89</f>
        <v>0.55960051831149249</v>
      </c>
      <c r="S89" s="2">
        <f t="shared" si="10"/>
        <v>-5.8475946775844445E-2</v>
      </c>
      <c r="T89">
        <v>1073</v>
      </c>
      <c r="U89" s="4">
        <v>0.185</v>
      </c>
      <c r="V89" s="2">
        <f>(C89-T89)/C89</f>
        <v>0.45087001023541451</v>
      </c>
      <c r="W89" s="2">
        <f>(C89-(T89/1.148))/C89</f>
        <v>0.52166377198206837</v>
      </c>
      <c r="X89">
        <f t="shared" si="8"/>
        <v>973.74749999999995</v>
      </c>
      <c r="Y89" s="2">
        <f>(C89-X89)/C89</f>
        <v>0.50166453428863866</v>
      </c>
      <c r="Z89" s="2">
        <f>(C89-(X89/1.148))/C89</f>
        <v>0.56590987307372709</v>
      </c>
      <c r="AA89" s="2">
        <f t="shared" si="9"/>
        <v>-1.1647134083930366E-2</v>
      </c>
    </row>
    <row r="90" spans="1:27" ht="12.75" customHeight="1">
      <c r="A90" t="s">
        <v>39</v>
      </c>
      <c r="B90" t="s">
        <v>67</v>
      </c>
      <c r="C90">
        <v>2985</v>
      </c>
      <c r="D90" s="1">
        <v>38991</v>
      </c>
      <c r="E90">
        <v>1746</v>
      </c>
      <c r="F90" s="2">
        <v>0.16700000000000001</v>
      </c>
      <c r="G90" s="2">
        <f>(C90-E90)/C90</f>
        <v>0.41507537688442209</v>
      </c>
      <c r="H90" s="2">
        <f>(C90-(E90/1.163))/C90</f>
        <v>0.49705535415685476</v>
      </c>
      <c r="I90">
        <f t="shared" si="7"/>
        <v>1600.2090000000001</v>
      </c>
      <c r="J90" s="2">
        <f>(C90-I90)/C90</f>
        <v>0.46391658291457283</v>
      </c>
      <c r="K90" s="2">
        <f>(C90-(I90/1.163))/C90</f>
        <v>0.53905123208475736</v>
      </c>
      <c r="L90">
        <v>1613</v>
      </c>
      <c r="M90" s="2">
        <v>0.27200000000000002</v>
      </c>
      <c r="N90" s="2">
        <f>(C90-L90)/C90</f>
        <v>0.45963149078726967</v>
      </c>
      <c r="O90" s="2">
        <f>(C90-(L90/1.158))/C90</f>
        <v>0.5333605274501465</v>
      </c>
      <c r="P90">
        <f t="shared" si="6"/>
        <v>1393.6320000000001</v>
      </c>
      <c r="Q90" s="2">
        <f>(C90-P90)/C90</f>
        <v>0.53312160804020103</v>
      </c>
      <c r="R90" s="2">
        <f>(C90-(P90/1.158))/C90</f>
        <v>0.59682349571692661</v>
      </c>
      <c r="S90" s="2">
        <f t="shared" si="10"/>
        <v>-6.9205025125628206E-2</v>
      </c>
      <c r="T90">
        <v>1586</v>
      </c>
      <c r="U90" s="4">
        <v>0.28699999999999998</v>
      </c>
      <c r="V90" s="2">
        <f>(C90-T90)/C90</f>
        <v>0.46867671691792295</v>
      </c>
      <c r="W90" s="2">
        <f>(C90-(T90/1.148))/C90</f>
        <v>0.53717484052083875</v>
      </c>
      <c r="X90">
        <f t="shared" si="8"/>
        <v>1358.4090000000001</v>
      </c>
      <c r="Y90" s="2">
        <f>(C90-X90)/C90</f>
        <v>0.54492160804020096</v>
      </c>
      <c r="Z90" s="2">
        <f>(C90-(X90/1.148))/C90</f>
        <v>0.6035902509060983</v>
      </c>
      <c r="AA90" s="2">
        <f t="shared" si="9"/>
        <v>-1.1799999999999922E-2</v>
      </c>
    </row>
    <row r="91" spans="1:27" ht="12.75" customHeight="1">
      <c r="A91" t="s">
        <v>39</v>
      </c>
      <c r="B91" t="s">
        <v>68</v>
      </c>
      <c r="C91">
        <v>2356</v>
      </c>
      <c r="D91" s="1">
        <v>38991</v>
      </c>
      <c r="E91">
        <v>1401</v>
      </c>
      <c r="F91" s="2">
        <v>0.23599999999999999</v>
      </c>
      <c r="G91" s="2">
        <f>(C91-E91)/C91</f>
        <v>0.40534804753820036</v>
      </c>
      <c r="H91" s="2">
        <f>(C91-(E91/1.163))/C91</f>
        <v>0.48869135643869333</v>
      </c>
      <c r="I91">
        <f t="shared" si="7"/>
        <v>1235.682</v>
      </c>
      <c r="J91" s="2">
        <f>(C91-I91)/C91</f>
        <v>0.47551697792869269</v>
      </c>
      <c r="K91" s="2">
        <f>(C91-(I91/1.163))/C91</f>
        <v>0.54902577637892758</v>
      </c>
      <c r="L91">
        <v>1163</v>
      </c>
      <c r="M91" s="2">
        <v>0.23699999999999999</v>
      </c>
      <c r="N91" s="2">
        <f>(C91-L91)/C91</f>
        <v>0.50636672325976229</v>
      </c>
      <c r="O91" s="2">
        <f>(C91-(L91/1.158))/C91</f>
        <v>0.57371910471482068</v>
      </c>
      <c r="P91">
        <f t="shared" si="6"/>
        <v>1025.1844999999998</v>
      </c>
      <c r="Q91" s="2">
        <f>(C91-P91)/C91</f>
        <v>0.5648622665534806</v>
      </c>
      <c r="R91" s="2">
        <f>(C91-(P91/1.158))/C91</f>
        <v>0.62423339080611451</v>
      </c>
      <c r="S91" s="2">
        <f t="shared" si="10"/>
        <v>-8.9345288624787911E-2</v>
      </c>
      <c r="T91">
        <v>1134</v>
      </c>
      <c r="U91" s="4">
        <v>0.13700000000000001</v>
      </c>
      <c r="V91" s="2">
        <f>(C91-T91)/C91</f>
        <v>0.51867572156196939</v>
      </c>
      <c r="W91" s="2">
        <f>(C91-(T91/1.148))/C91</f>
        <v>0.58072798045467711</v>
      </c>
      <c r="X91">
        <f t="shared" si="8"/>
        <v>1056.3209999999999</v>
      </c>
      <c r="Y91" s="2">
        <f>(C91-X91)/C91</f>
        <v>0.55164643463497454</v>
      </c>
      <c r="Z91" s="2">
        <f>(C91-(X91/1.148))/C91</f>
        <v>0.60944811379353181</v>
      </c>
      <c r="AA91" s="2">
        <f t="shared" si="9"/>
        <v>1.321583191850606E-2</v>
      </c>
    </row>
    <row r="92" spans="1:27" ht="12.75" customHeight="1">
      <c r="A92" t="s">
        <v>39</v>
      </c>
      <c r="B92" t="s">
        <v>69</v>
      </c>
      <c r="C92">
        <v>2676</v>
      </c>
      <c r="D92" s="1">
        <v>38991</v>
      </c>
      <c r="E92">
        <v>1309</v>
      </c>
      <c r="F92" s="2">
        <v>0.20200000000000001</v>
      </c>
      <c r="G92" s="2">
        <f>(C92-E92)/C92</f>
        <v>0.51083707025411063</v>
      </c>
      <c r="H92" s="2">
        <f>(C92-(E92/1.163))/C92</f>
        <v>0.5793955892124768</v>
      </c>
      <c r="I92">
        <f t="shared" si="7"/>
        <v>1176.7909999999999</v>
      </c>
      <c r="J92" s="2">
        <f>(C92-I92)/C92</f>
        <v>0.5602425261584455</v>
      </c>
      <c r="K92" s="2">
        <f>(C92-(I92/1.163))/C92</f>
        <v>0.62187663470201671</v>
      </c>
      <c r="L92">
        <v>1208</v>
      </c>
      <c r="M92" s="2">
        <v>0.252</v>
      </c>
      <c r="N92" s="2">
        <f>(C92-L92)/C92</f>
        <v>0.54857997010463377</v>
      </c>
      <c r="O92" s="2">
        <f>(C92-(L92/1.158))/C92</f>
        <v>0.61017268575529682</v>
      </c>
      <c r="P92">
        <f t="shared" si="6"/>
        <v>1055.7919999999999</v>
      </c>
      <c r="Q92" s="2">
        <f>(C92-P92)/C92</f>
        <v>0.60545889387144991</v>
      </c>
      <c r="R92" s="2">
        <f>(C92-(P92/1.158))/C92</f>
        <v>0.65929092735012951</v>
      </c>
      <c r="S92" s="2">
        <f t="shared" si="10"/>
        <v>-4.5216367713004413E-2</v>
      </c>
      <c r="T92">
        <v>1176</v>
      </c>
      <c r="U92" s="4">
        <v>0.182</v>
      </c>
      <c r="V92" s="2">
        <f>(C92-T92)/C92</f>
        <v>0.5605381165919282</v>
      </c>
      <c r="W92" s="2">
        <f>(C92-(T92/1.148))/C92</f>
        <v>0.61719348135185381</v>
      </c>
      <c r="X92">
        <f t="shared" si="8"/>
        <v>1068.9839999999999</v>
      </c>
      <c r="Y92" s="2">
        <f>(C92-X92)/C92</f>
        <v>0.60052914798206281</v>
      </c>
      <c r="Z92" s="2">
        <f>(C92-(X92/1.148))/C92</f>
        <v>0.65202887454883518</v>
      </c>
      <c r="AA92" s="2">
        <f t="shared" si="9"/>
        <v>4.9297458893871049E-3</v>
      </c>
    </row>
    <row r="93" spans="1:27" ht="12.75" customHeight="1">
      <c r="A93" t="s">
        <v>7</v>
      </c>
      <c r="C93">
        <v>2869</v>
      </c>
      <c r="D93" s="1">
        <v>38961</v>
      </c>
      <c r="E93">
        <v>1979</v>
      </c>
      <c r="F93" s="2">
        <v>0.252</v>
      </c>
      <c r="G93" s="2">
        <f>(C93-E93)/C93</f>
        <v>0.31021261763680724</v>
      </c>
      <c r="H93" s="2">
        <f>(C93-(E93/1.161))/C93</f>
        <v>0.40586788771473492</v>
      </c>
      <c r="I93">
        <f t="shared" si="7"/>
        <v>1729.646</v>
      </c>
      <c r="J93" s="2">
        <f>(C93-I93)/C93</f>
        <v>0.39712582781456957</v>
      </c>
      <c r="K93" s="2">
        <f>(C93-(I93/1.161))/C93</f>
        <v>0.48072853386267839</v>
      </c>
      <c r="L93">
        <v>1792</v>
      </c>
      <c r="M93" s="2">
        <v>0.23400000000000001</v>
      </c>
      <c r="N93" s="2">
        <f>(C93-L93)/C93</f>
        <v>0.37539212269083305</v>
      </c>
      <c r="O93" s="2">
        <f>((C93-(I93/1.156))/C93)</f>
        <v>0.47848255001260342</v>
      </c>
      <c r="P93">
        <f t="shared" si="6"/>
        <v>1582.336</v>
      </c>
      <c r="Q93" s="2">
        <f>(C93-P93)/C93</f>
        <v>0.44847124433600555</v>
      </c>
      <c r="R93" s="2">
        <f>(C93-(P93/1.156))/C93</f>
        <v>0.52289900029066216</v>
      </c>
      <c r="S93" s="2">
        <f t="shared" si="10"/>
        <v>-5.1345416521435983E-2</v>
      </c>
      <c r="T93">
        <v>1754</v>
      </c>
      <c r="U93" s="4">
        <v>0.188</v>
      </c>
      <c r="V93" s="2">
        <f>(C93-T93)/C93</f>
        <v>0.38863715580341585</v>
      </c>
      <c r="W93" s="2">
        <f>(C93-(T93/1.153))/C93</f>
        <v>0.4697633614947232</v>
      </c>
      <c r="X93">
        <f t="shared" si="8"/>
        <v>1589.124</v>
      </c>
      <c r="Y93" s="2">
        <f>(C93-X93)/C93</f>
        <v>0.44610526315789473</v>
      </c>
      <c r="Z93" s="2">
        <f>(C93-(X93/1.153))/C93</f>
        <v>0.51960560551421919</v>
      </c>
      <c r="AA93" s="2">
        <f t="shared" si="9"/>
        <v>2.3659811781108209E-3</v>
      </c>
    </row>
    <row r="94" spans="1:27" ht="12.75" customHeight="1">
      <c r="A94" t="s">
        <v>7</v>
      </c>
      <c r="B94" t="s">
        <v>47</v>
      </c>
      <c r="C94">
        <v>3161</v>
      </c>
      <c r="D94" s="1">
        <v>38961</v>
      </c>
      <c r="E94">
        <v>2276</v>
      </c>
      <c r="F94" s="2">
        <v>0.26300000000000001</v>
      </c>
      <c r="G94" s="2">
        <f>(C94-E94)/C94</f>
        <v>0.2799746915533059</v>
      </c>
      <c r="H94" s="2">
        <f>(C94-(E94/1.161))/C94</f>
        <v>0.37982316240594827</v>
      </c>
      <c r="I94">
        <f t="shared" si="7"/>
        <v>1976.7060000000001</v>
      </c>
      <c r="J94" s="2">
        <f>(C94-I94)/C94</f>
        <v>0.37465801961404616</v>
      </c>
      <c r="K94" s="2">
        <f>(C94-(I94/1.161))/C94</f>
        <v>0.46137641654956602</v>
      </c>
      <c r="L94">
        <v>2047</v>
      </c>
      <c r="M94" s="2">
        <v>0.23499999999999999</v>
      </c>
      <c r="N94" s="2">
        <f>(C94-L94)/C94</f>
        <v>0.35242012021512181</v>
      </c>
      <c r="O94" s="2">
        <f>((C94-(I94/1.156))/C94)</f>
        <v>0.45904672976993605</v>
      </c>
      <c r="P94">
        <f t="shared" si="6"/>
        <v>1806.4775000000002</v>
      </c>
      <c r="Q94" s="2">
        <f>(C94-P94)/C94</f>
        <v>0.4285107560898449</v>
      </c>
      <c r="R94" s="2">
        <f>(C94-(P94/1.156))/C94</f>
        <v>0.50563214194623263</v>
      </c>
      <c r="S94" s="2">
        <f t="shared" si="10"/>
        <v>-5.3852736475798746E-2</v>
      </c>
      <c r="T94">
        <v>1996</v>
      </c>
      <c r="U94" s="4">
        <v>0.19</v>
      </c>
      <c r="V94" s="2">
        <f>(C94-T94)/C94</f>
        <v>0.36855425498260042</v>
      </c>
      <c r="W94" s="2">
        <f>(C94-(T94/1.153))/C94</f>
        <v>0.45234540761717301</v>
      </c>
      <c r="X94">
        <f t="shared" si="8"/>
        <v>1806.38</v>
      </c>
      <c r="Y94" s="2">
        <f>(C94-X94)/C94</f>
        <v>0.42854160075925335</v>
      </c>
      <c r="Z94" s="2">
        <f>(C94-(X94/1.153))/C94</f>
        <v>0.5043725938935415</v>
      </c>
      <c r="AA94" s="2">
        <f t="shared" si="9"/>
        <v>-3.0844669408447434E-5</v>
      </c>
    </row>
    <row r="95" spans="1:27" ht="12.75" customHeight="1">
      <c r="A95" t="s">
        <v>7</v>
      </c>
      <c r="B95" t="s">
        <v>99</v>
      </c>
      <c r="C95">
        <v>2452</v>
      </c>
      <c r="D95" s="1">
        <v>38991</v>
      </c>
      <c r="E95">
        <v>1663</v>
      </c>
      <c r="F95" s="2">
        <v>0.23899999999999999</v>
      </c>
      <c r="G95" s="2">
        <f>(C95-E95)/C95</f>
        <v>0.32177814029363783</v>
      </c>
      <c r="H95" s="2">
        <f>(C95-(E95/1.163))/C95</f>
        <v>0.41683417050183824</v>
      </c>
      <c r="I95">
        <f t="shared" si="7"/>
        <v>1464.2715000000001</v>
      </c>
      <c r="J95" s="2">
        <f>(C95-I95)/C95</f>
        <v>0.40282565252854807</v>
      </c>
      <c r="K95" s="2">
        <f>(C95-(I95/1.163))/C95</f>
        <v>0.48652248712686852</v>
      </c>
      <c r="L95">
        <v>1503</v>
      </c>
      <c r="M95" s="2">
        <v>0.23400000000000001</v>
      </c>
      <c r="N95" s="2">
        <f>(C95-L95)/C95</f>
        <v>0.38703099510603589</v>
      </c>
      <c r="O95" s="2">
        <f>(C95-(L95/1.158))/C95</f>
        <v>0.47066579888258708</v>
      </c>
      <c r="P95">
        <f t="shared" si="6"/>
        <v>1327.1490000000001</v>
      </c>
      <c r="Q95" s="2">
        <f>(C95-P95)/C95</f>
        <v>0.45874836867862967</v>
      </c>
      <c r="R95" s="2">
        <f>(C95-(P95/1.158))/C95</f>
        <v>0.53259790041332433</v>
      </c>
      <c r="S95" s="2">
        <f t="shared" si="10"/>
        <v>-5.5922716150081597E-2</v>
      </c>
      <c r="T95">
        <v>1481</v>
      </c>
      <c r="U95" s="4">
        <v>0.29599999999999999</v>
      </c>
      <c r="V95" s="2">
        <f>(C95-T95)/C95</f>
        <v>0.39600326264274061</v>
      </c>
      <c r="W95" s="2">
        <f>(C95-(T95/1.148))/C95</f>
        <v>0.47387043784210853</v>
      </c>
      <c r="X95">
        <f t="shared" si="8"/>
        <v>1261.8119999999999</v>
      </c>
      <c r="Y95" s="2">
        <f>(C95-X95)/C95</f>
        <v>0.48539477977161505</v>
      </c>
      <c r="Z95" s="2">
        <f>(C95-(X95/1.148))/C95</f>
        <v>0.5517376130414765</v>
      </c>
      <c r="AA95" s="2">
        <f t="shared" si="9"/>
        <v>-2.6646411092985378E-2</v>
      </c>
    </row>
    <row r="96" spans="1:27" ht="12.75" customHeight="1">
      <c r="A96" t="s">
        <v>7</v>
      </c>
      <c r="B96" t="s">
        <v>100</v>
      </c>
      <c r="C96">
        <v>3499</v>
      </c>
      <c r="D96" s="1">
        <v>38991</v>
      </c>
      <c r="E96">
        <v>2399</v>
      </c>
      <c r="F96" s="2">
        <v>0.20200000000000001</v>
      </c>
      <c r="G96" s="2">
        <f>(C96-E96)/C96</f>
        <v>0.3143755358673907</v>
      </c>
      <c r="H96" s="2">
        <f>(C96-(E96/1.163))/C96</f>
        <v>0.41046907641220182</v>
      </c>
      <c r="I96">
        <f t="shared" si="7"/>
        <v>2156.701</v>
      </c>
      <c r="J96" s="2">
        <f>(C96-I96)/C96</f>
        <v>0.38362360674478424</v>
      </c>
      <c r="K96" s="2">
        <f>(C96-(I96/1.163))/C96</f>
        <v>0.47001169969456941</v>
      </c>
      <c r="L96">
        <v>2193</v>
      </c>
      <c r="M96" s="2">
        <v>0.24</v>
      </c>
      <c r="N96" s="2">
        <f>(C96-L96)/C96</f>
        <v>0.37324949985710204</v>
      </c>
      <c r="O96" s="2">
        <f>(C96-(L96/1.158))/C96</f>
        <v>0.45876468036019169</v>
      </c>
      <c r="P96">
        <f t="shared" si="6"/>
        <v>1929.84</v>
      </c>
      <c r="Q96" s="2">
        <f>(C96-P96)/C96</f>
        <v>0.44845955987424979</v>
      </c>
      <c r="R96" s="2">
        <f>(C96-(P96/1.158))/C96</f>
        <v>0.52371291871696868</v>
      </c>
      <c r="S96" s="2">
        <f t="shared" si="10"/>
        <v>-6.4835953129465551E-2</v>
      </c>
      <c r="T96">
        <v>1985</v>
      </c>
      <c r="U96" s="4">
        <v>0.214</v>
      </c>
      <c r="V96" s="2">
        <f>(C96-T96)/C96</f>
        <v>0.43269505573020861</v>
      </c>
      <c r="W96" s="2">
        <f>(C96-(T96/1.148))/C96</f>
        <v>0.50583193007857885</v>
      </c>
      <c r="X96">
        <f t="shared" si="8"/>
        <v>1772.605</v>
      </c>
      <c r="Y96" s="2">
        <f>(C96-X96)/C96</f>
        <v>0.49339668476707632</v>
      </c>
      <c r="Z96" s="2">
        <f>(C96-(X96/1.148))/C96</f>
        <v>0.55870791356017091</v>
      </c>
      <c r="AA96" s="2">
        <f t="shared" si="9"/>
        <v>-4.493712489282653E-2</v>
      </c>
    </row>
    <row r="97" spans="1:27" ht="12.75" customHeight="1">
      <c r="A97" t="s">
        <v>7</v>
      </c>
      <c r="B97" t="s">
        <v>101</v>
      </c>
      <c r="C97">
        <v>2462</v>
      </c>
      <c r="D97" s="1">
        <v>38991</v>
      </c>
      <c r="E97">
        <v>1666</v>
      </c>
      <c r="F97" s="2">
        <v>0.214</v>
      </c>
      <c r="G97" s="2">
        <f>(C97-E97)/C97</f>
        <v>0.32331437855402112</v>
      </c>
      <c r="H97" s="2">
        <f>(C97-(E97/1.163))/C97</f>
        <v>0.4181550976388832</v>
      </c>
      <c r="I97">
        <f t="shared" si="7"/>
        <v>1487.7380000000001</v>
      </c>
      <c r="J97" s="2">
        <f>(C97-I97)/C97</f>
        <v>0.39571974004874083</v>
      </c>
      <c r="K97" s="2">
        <f>(C97-(I97/1.163))/C97</f>
        <v>0.48041250219152265</v>
      </c>
      <c r="L97">
        <v>1547</v>
      </c>
      <c r="M97" s="2">
        <v>0.23400000000000001</v>
      </c>
      <c r="N97" s="2">
        <f>(C97-L97)/C97</f>
        <v>0.37164906580016249</v>
      </c>
      <c r="O97" s="2">
        <f>(C97-(L97/1.158))/C97</f>
        <v>0.45738261295350807</v>
      </c>
      <c r="P97">
        <f t="shared" si="6"/>
        <v>1366.001</v>
      </c>
      <c r="Q97" s="2">
        <f>(C97-P97)/C97</f>
        <v>0.44516612510154346</v>
      </c>
      <c r="R97" s="2">
        <f>(C97-(P97/1.158))/C97</f>
        <v>0.52086884723794769</v>
      </c>
      <c r="S97" s="2">
        <f t="shared" si="10"/>
        <v>-4.9446385052802633E-2</v>
      </c>
      <c r="T97">
        <v>1455</v>
      </c>
      <c r="U97" s="4" t="s">
        <v>308</v>
      </c>
      <c r="V97" s="2">
        <f>(C97-T97)/C97</f>
        <v>0.40901705930138099</v>
      </c>
      <c r="W97" s="2">
        <f>(C97-(T97/1.148))/C97</f>
        <v>0.48520649764928653</v>
      </c>
      <c r="X97">
        <v>0</v>
      </c>
      <c r="Y97" s="2">
        <f>(C97-X97)/C97</f>
        <v>1</v>
      </c>
      <c r="Z97" s="2">
        <f>(C97-(X97/1.148))/C97</f>
        <v>1</v>
      </c>
      <c r="AA97" s="2">
        <f t="shared" si="9"/>
        <v>-0.55483387489845648</v>
      </c>
    </row>
    <row r="98" spans="1:27" ht="12.75" customHeight="1">
      <c r="A98" t="s">
        <v>7</v>
      </c>
      <c r="B98" t="s">
        <v>102</v>
      </c>
      <c r="C98">
        <v>2945</v>
      </c>
      <c r="D98" s="1">
        <v>38991</v>
      </c>
      <c r="E98">
        <v>2206</v>
      </c>
      <c r="F98" s="2">
        <v>0.32500000000000001</v>
      </c>
      <c r="G98" s="2">
        <f>(C98-E98)/C98</f>
        <v>0.25093378607809846</v>
      </c>
      <c r="H98" s="2">
        <f>(C98-(E98/1.163))/C98</f>
        <v>0.35591899060885507</v>
      </c>
      <c r="I98">
        <f t="shared" si="7"/>
        <v>1847.5250000000001</v>
      </c>
      <c r="J98" s="2">
        <f>(C98-I98)/C98</f>
        <v>0.37265704584040743</v>
      </c>
      <c r="K98" s="2">
        <f>(C98-(I98/1.163))/C98</f>
        <v>0.46058215463491614</v>
      </c>
      <c r="L98">
        <v>1971</v>
      </c>
      <c r="M98" s="2">
        <v>0.25</v>
      </c>
      <c r="N98" s="2">
        <f>(C98-L98)/C98</f>
        <v>0.3307300509337861</v>
      </c>
      <c r="O98" s="2">
        <f>(C98-(L98/1.158))/C98</f>
        <v>0.42204667610862351</v>
      </c>
      <c r="P98">
        <f t="shared" si="6"/>
        <v>1724.625</v>
      </c>
      <c r="Q98" s="2">
        <f>(C98-P98)/C98</f>
        <v>0.41438879456706285</v>
      </c>
      <c r="R98" s="2">
        <f>(C98-(P98/1.158))/C98</f>
        <v>0.49429084159504555</v>
      </c>
      <c r="S98" s="2">
        <f t="shared" si="10"/>
        <v>-4.1731748726655415E-2</v>
      </c>
      <c r="T98">
        <v>1904</v>
      </c>
      <c r="U98" s="4">
        <v>0.123</v>
      </c>
      <c r="V98" s="2">
        <f>(C98-T98)/C98</f>
        <v>0.35348047538200339</v>
      </c>
      <c r="W98" s="2">
        <f>(C98-(T98/1.148))/C98</f>
        <v>0.43682968238850461</v>
      </c>
      <c r="X98">
        <f t="shared" si="8"/>
        <v>1786.904</v>
      </c>
      <c r="Y98" s="2">
        <f>(C98-X98)/C98</f>
        <v>0.39324142614601021</v>
      </c>
      <c r="Z98" s="2">
        <f>(C98-(X98/1.148))/C98</f>
        <v>0.4714646569216116</v>
      </c>
      <c r="AA98" s="2">
        <f t="shared" si="9"/>
        <v>2.1147368421052637E-2</v>
      </c>
    </row>
    <row r="99" spans="1:27" ht="12.75" customHeight="1">
      <c r="A99" t="s">
        <v>7</v>
      </c>
      <c r="B99" t="s">
        <v>103</v>
      </c>
      <c r="C99">
        <v>3232</v>
      </c>
      <c r="D99" s="1">
        <v>38991</v>
      </c>
      <c r="E99">
        <v>2053</v>
      </c>
      <c r="F99" s="2">
        <v>0.27900000000000003</v>
      </c>
      <c r="G99" s="2">
        <f>(C99-E99)/C99</f>
        <v>0.36478960396039606</v>
      </c>
      <c r="H99" s="2">
        <f>(C99-(E99/1.163))/C99</f>
        <v>0.45381737227893038</v>
      </c>
      <c r="I99">
        <f t="shared" si="7"/>
        <v>1766.6065000000001</v>
      </c>
      <c r="J99" s="2">
        <f>(C99-I99)/C99</f>
        <v>0.45340145420792077</v>
      </c>
      <c r="K99" s="2">
        <f>(C99-(I99/1.163))/C99</f>
        <v>0.53000984884601954</v>
      </c>
      <c r="L99">
        <v>1842</v>
      </c>
      <c r="M99" s="2">
        <v>0.29599999999999999</v>
      </c>
      <c r="N99" s="2">
        <f>(C99-L99)/C99</f>
        <v>0.43007425742574257</v>
      </c>
      <c r="O99" s="2">
        <f>(C99-(L99/1.158))/C99</f>
        <v>0.50783614630893137</v>
      </c>
      <c r="P99">
        <f t="shared" si="6"/>
        <v>1569.384</v>
      </c>
      <c r="Q99" s="2">
        <f>(C99-P99)/C99</f>
        <v>0.51442326732673271</v>
      </c>
      <c r="R99" s="2">
        <f>(C99-(P99/1.158))/C99</f>
        <v>0.58067639665520954</v>
      </c>
      <c r="S99" s="2">
        <f t="shared" si="10"/>
        <v>-6.1021813118811941E-2</v>
      </c>
      <c r="T99">
        <v>1894</v>
      </c>
      <c r="U99" s="4">
        <v>6.9000000000000006E-2</v>
      </c>
      <c r="V99" s="2">
        <f>(C99-T99)/C99</f>
        <v>0.41398514851485146</v>
      </c>
      <c r="W99" s="2">
        <f>(C99-(T99/1.148))/C99</f>
        <v>0.48953410149377308</v>
      </c>
      <c r="X99">
        <f t="shared" si="8"/>
        <v>1828.6570000000002</v>
      </c>
      <c r="Y99" s="2">
        <f>(C99-X99)/C99</f>
        <v>0.43420266089108905</v>
      </c>
      <c r="Z99" s="2">
        <f>(C99-(X99/1.148))/C99</f>
        <v>0.50714517499223777</v>
      </c>
      <c r="AA99" s="2">
        <f t="shared" si="9"/>
        <v>8.022060643564366E-2</v>
      </c>
    </row>
    <row r="100" spans="1:27" ht="12.75" customHeight="1">
      <c r="A100" t="s">
        <v>7</v>
      </c>
      <c r="B100" t="s">
        <v>104</v>
      </c>
      <c r="C100">
        <v>2546</v>
      </c>
      <c r="D100" s="1">
        <v>38991</v>
      </c>
      <c r="E100">
        <v>1659</v>
      </c>
      <c r="F100" s="2">
        <v>0.27400000000000002</v>
      </c>
      <c r="G100" s="2">
        <f>(C100-E100)/C100</f>
        <v>0.34838963079340141</v>
      </c>
      <c r="H100" s="2">
        <f>(C100-(E100/1.163))/C100</f>
        <v>0.43971593361427463</v>
      </c>
      <c r="I100">
        <f t="shared" si="7"/>
        <v>1431.7169999999999</v>
      </c>
      <c r="J100" s="2">
        <f>(C100-I100)/C100</f>
        <v>0.43766025137470549</v>
      </c>
      <c r="K100" s="2">
        <f>(C100-(I100/1.163))/C100</f>
        <v>0.51647485070911903</v>
      </c>
      <c r="L100">
        <v>1547</v>
      </c>
      <c r="M100" s="2">
        <v>0.26700000000000002</v>
      </c>
      <c r="N100" s="2">
        <f>(C100-L100)/C100</f>
        <v>0.39238020424194814</v>
      </c>
      <c r="O100" s="2">
        <f>(C100-(L100/1.158))/C100</f>
        <v>0.47528515046800351</v>
      </c>
      <c r="P100">
        <f t="shared" si="6"/>
        <v>1340.4755</v>
      </c>
      <c r="Q100" s="2">
        <f>(C100-P100)/C100</f>
        <v>0.47349744697564805</v>
      </c>
      <c r="R100" s="2">
        <f>(C100-(P100/1.158))/C100</f>
        <v>0.54533458288052505</v>
      </c>
      <c r="S100" s="2">
        <f t="shared" si="10"/>
        <v>-3.5837195600942562E-2</v>
      </c>
      <c r="T100">
        <v>1417</v>
      </c>
      <c r="U100" s="4">
        <v>9.0999999999999998E-2</v>
      </c>
      <c r="V100" s="2">
        <f>(C100-T100)/C100</f>
        <v>0.44344069128043989</v>
      </c>
      <c r="W100" s="2">
        <f>(C100-(T100/1.148))/C100</f>
        <v>0.51519223979132389</v>
      </c>
      <c r="X100">
        <f t="shared" si="8"/>
        <v>1352.5264999999999</v>
      </c>
      <c r="Y100" s="2">
        <f>(C100-X100)/C100</f>
        <v>0.4687641398271799</v>
      </c>
      <c r="Z100" s="2">
        <f>(C100-(X100/1.148))/C100</f>
        <v>0.53725099288081868</v>
      </c>
      <c r="AA100" s="2">
        <f t="shared" si="9"/>
        <v>4.7333071484681466E-3</v>
      </c>
    </row>
    <row r="101" spans="1:27" s="6" customFormat="1" ht="12.75" customHeight="1">
      <c r="A101" s="6" t="s">
        <v>7</v>
      </c>
      <c r="B101" s="6" t="s">
        <v>273</v>
      </c>
      <c r="C101" s="6">
        <v>2597</v>
      </c>
      <c r="D101" s="7">
        <v>38991</v>
      </c>
      <c r="F101" s="8">
        <v>0.252</v>
      </c>
      <c r="G101" s="8"/>
      <c r="H101" s="8"/>
      <c r="I101"/>
      <c r="J101" s="2"/>
      <c r="K101" s="2"/>
      <c r="L101" s="6">
        <v>1669</v>
      </c>
      <c r="M101" s="8">
        <v>0.23400000000000001</v>
      </c>
      <c r="N101" s="2">
        <f>(C101-L101)/C101</f>
        <v>0.35733538698498268</v>
      </c>
      <c r="O101" s="2">
        <f>(C101-(L101/1.158))/C101</f>
        <v>0.44502192313038225</v>
      </c>
      <c r="P101" s="6">
        <f t="shared" si="6"/>
        <v>1473.7270000000001</v>
      </c>
      <c r="Q101" s="2">
        <f>(C101-P101)/C101</f>
        <v>0.43252714670773967</v>
      </c>
      <c r="R101" s="2">
        <f>(C101-(P101/1.158))/C101</f>
        <v>0.50995435812412748</v>
      </c>
      <c r="S101" s="2"/>
      <c r="T101" s="6">
        <v>1717</v>
      </c>
      <c r="U101" s="4">
        <v>0.121</v>
      </c>
      <c r="V101" s="2">
        <f>(C101-T101)/C101</f>
        <v>0.33885252214093187</v>
      </c>
      <c r="W101" s="2">
        <f>(C101-(T101/1.148))/C101</f>
        <v>0.42408756284053295</v>
      </c>
      <c r="X101">
        <f t="shared" si="8"/>
        <v>1613.1215</v>
      </c>
      <c r="Y101" s="2">
        <f>(C101-X101)/C101</f>
        <v>0.37885194455140547</v>
      </c>
      <c r="Z101" s="2">
        <f>(C101-(X101/1.148))/C101</f>
        <v>0.45893026528868069</v>
      </c>
      <c r="AA101" s="2">
        <f t="shared" si="9"/>
        <v>5.3675202156334201E-2</v>
      </c>
    </row>
    <row r="102" spans="1:27" ht="12.75" customHeight="1">
      <c r="A102" t="s">
        <v>7</v>
      </c>
      <c r="B102" t="s">
        <v>105</v>
      </c>
      <c r="C102">
        <v>1992</v>
      </c>
      <c r="D102" s="1">
        <v>38991</v>
      </c>
      <c r="E102">
        <v>1368</v>
      </c>
      <c r="F102" s="2">
        <v>0.21299999999999999</v>
      </c>
      <c r="G102" s="2">
        <f>(C102-E102)/C102</f>
        <v>0.31325301204819278</v>
      </c>
      <c r="H102" s="2">
        <f>(C102-(E102/1.163))/C102</f>
        <v>0.40950387966310642</v>
      </c>
      <c r="I102">
        <f t="shared" si="7"/>
        <v>1222.308</v>
      </c>
      <c r="J102" s="2">
        <f>(C102-I102)/C102</f>
        <v>0.38639156626506027</v>
      </c>
      <c r="K102" s="2">
        <f>(C102-(I102/1.163))/C102</f>
        <v>0.47239171647898565</v>
      </c>
      <c r="L102">
        <v>1256</v>
      </c>
      <c r="M102" s="2">
        <v>0.26500000000000001</v>
      </c>
      <c r="N102" s="2">
        <f>(C102-L102)/C102</f>
        <v>0.36947791164658633</v>
      </c>
      <c r="O102" s="2">
        <f>(C102-(L102/1.158))/C102</f>
        <v>0.4555076957224406</v>
      </c>
      <c r="P102">
        <f t="shared" si="6"/>
        <v>1089.58</v>
      </c>
      <c r="Q102" s="2">
        <f>(C102-P102)/C102</f>
        <v>0.45302208835341368</v>
      </c>
      <c r="R102" s="2">
        <f>(C102-(P102/1.158))/C102</f>
        <v>0.52765292603921721</v>
      </c>
      <c r="S102" s="2">
        <f t="shared" si="10"/>
        <v>-6.6630522088353406E-2</v>
      </c>
      <c r="T102">
        <v>1250</v>
      </c>
      <c r="U102" s="4">
        <v>0.214</v>
      </c>
      <c r="V102" s="2">
        <f>(C102-T102)/C102</f>
        <v>0.37248995983935745</v>
      </c>
      <c r="W102" s="2">
        <f>(C102-(T102/1.148))/C102</f>
        <v>0.45338846675902217</v>
      </c>
      <c r="X102">
        <f t="shared" si="8"/>
        <v>1116.25</v>
      </c>
      <c r="Y102" s="2">
        <f>(C102-X102)/C102</f>
        <v>0.43963353413654621</v>
      </c>
      <c r="Z102" s="2">
        <f>(C102-(X102/1.148))/C102</f>
        <v>0.51187590081580669</v>
      </c>
      <c r="AA102" s="2">
        <f t="shared" si="9"/>
        <v>1.3388554216867465E-2</v>
      </c>
    </row>
    <row r="103" spans="1:27" ht="12.75" customHeight="1">
      <c r="A103" t="s">
        <v>40</v>
      </c>
      <c r="B103" t="s">
        <v>40</v>
      </c>
      <c r="C103">
        <v>2395</v>
      </c>
      <c r="D103" s="1">
        <v>38961</v>
      </c>
      <c r="E103">
        <v>1294</v>
      </c>
      <c r="F103" s="2">
        <v>0.24399999999999999</v>
      </c>
      <c r="G103" s="2">
        <f>(C103-E103)/C103</f>
        <v>0.45970772442588725</v>
      </c>
      <c r="H103" s="2">
        <f>(C103-(E103/1.161))/C103</f>
        <v>0.5346319762496875</v>
      </c>
      <c r="I103">
        <f t="shared" si="7"/>
        <v>1136.1320000000001</v>
      </c>
      <c r="J103" s="2">
        <f>(C103-I103)/C103</f>
        <v>0.52562338204592896</v>
      </c>
      <c r="K103" s="2">
        <f>(C103-(I103/1.161))/C103</f>
        <v>0.59140687514722556</v>
      </c>
      <c r="L103">
        <v>1210</v>
      </c>
      <c r="M103" s="2">
        <v>0.23699999999999999</v>
      </c>
      <c r="N103" s="2">
        <f>(C103-L103)/C103</f>
        <v>0.49478079331941544</v>
      </c>
      <c r="O103" s="2">
        <f>((C103-(I103/1.156))/C103)</f>
        <v>0.58963960384595926</v>
      </c>
      <c r="P103">
        <f t="shared" si="6"/>
        <v>1066.615</v>
      </c>
      <c r="Q103" s="2">
        <f>(C103-P103)/C103</f>
        <v>0.55464926931106473</v>
      </c>
      <c r="R103" s="2">
        <f>(C103-(P103/1.156))/C103</f>
        <v>0.61474850286424276</v>
      </c>
      <c r="S103" s="2">
        <f t="shared" si="10"/>
        <v>-2.9025887265135775E-2</v>
      </c>
      <c r="T103">
        <v>1281</v>
      </c>
      <c r="U103" s="4">
        <v>0.23200000000000001</v>
      </c>
      <c r="V103" s="2">
        <f>(C103-T103)/C103</f>
        <v>0.4651356993736952</v>
      </c>
      <c r="W103" s="2">
        <f>(C103-(T103/1.153))/C103</f>
        <v>0.5361107540101433</v>
      </c>
      <c r="X103">
        <f t="shared" si="8"/>
        <v>1132.404</v>
      </c>
      <c r="Y103" s="2">
        <f>(C103-X103)/C103</f>
        <v>0.52717995824634656</v>
      </c>
      <c r="Z103" s="2">
        <f>(C103-(X103/1.153))/C103</f>
        <v>0.58992190654496668</v>
      </c>
      <c r="AA103" s="2">
        <f t="shared" si="9"/>
        <v>2.7469311064718172E-2</v>
      </c>
    </row>
    <row r="104" spans="1:27" ht="12.75" customHeight="1">
      <c r="A104" t="s">
        <v>40</v>
      </c>
      <c r="C104">
        <v>2160</v>
      </c>
      <c r="D104" s="1">
        <v>38961</v>
      </c>
      <c r="E104">
        <v>1249</v>
      </c>
      <c r="F104" s="2">
        <v>0.23599999999999999</v>
      </c>
      <c r="G104" s="2">
        <f>(C104-E104)/C104</f>
        <v>0.42175925925925928</v>
      </c>
      <c r="H104" s="2">
        <f>(C104-(E104/1.161))/C104</f>
        <v>0.50194595974096401</v>
      </c>
      <c r="I104">
        <f t="shared" si="7"/>
        <v>1101.6179999999999</v>
      </c>
      <c r="J104" s="2">
        <f>(C104-I104)/C104</f>
        <v>0.48999166666666671</v>
      </c>
      <c r="K104" s="2">
        <f>(C104-(I104/1.161))/C104</f>
        <v>0.56071633649153041</v>
      </c>
      <c r="L104">
        <v>1146</v>
      </c>
      <c r="M104" s="2">
        <v>0.24299999999999999</v>
      </c>
      <c r="N104" s="2">
        <f>(C104-L104)/C104</f>
        <v>0.46944444444444444</v>
      </c>
      <c r="O104" s="2">
        <f>((C104-(I104/1.156))/C104)</f>
        <v>0.55881632064590536</v>
      </c>
      <c r="P104">
        <f t="shared" si="6"/>
        <v>1006.7610000000001</v>
      </c>
      <c r="Q104" s="2">
        <f>(C104-P104)/C104</f>
        <v>0.53390694444444442</v>
      </c>
      <c r="R104" s="2">
        <f>(C104-(P104/1.156))/C104</f>
        <v>0.59680531526336011</v>
      </c>
      <c r="S104" s="2">
        <f t="shared" si="10"/>
        <v>-4.3915277777777706E-2</v>
      </c>
      <c r="T104">
        <v>1135</v>
      </c>
      <c r="U104" s="4">
        <v>0.23100000000000001</v>
      </c>
      <c r="V104" s="2">
        <f>(C104-T104)/C104</f>
        <v>0.47453703703703703</v>
      </c>
      <c r="W104" s="2">
        <f>(C104-(T104/1.153))/C104</f>
        <v>0.54426455944235652</v>
      </c>
      <c r="X104">
        <f t="shared" si="8"/>
        <v>1003.9074999999999</v>
      </c>
      <c r="Y104" s="2">
        <f>(C104-X104)/C104</f>
        <v>0.5352280092592594</v>
      </c>
      <c r="Z104" s="2">
        <f>(C104-(X104/1.153))/C104</f>
        <v>0.59690200282676431</v>
      </c>
      <c r="AA104" s="2">
        <f t="shared" si="9"/>
        <v>-1.3210648148149762E-3</v>
      </c>
    </row>
    <row r="105" spans="1:27" ht="12.75" customHeight="1">
      <c r="A105" s="3" t="s">
        <v>40</v>
      </c>
      <c r="B105" s="3" t="s">
        <v>182</v>
      </c>
      <c r="C105">
        <v>1950</v>
      </c>
      <c r="D105" s="1">
        <v>38961</v>
      </c>
      <c r="E105">
        <v>1059</v>
      </c>
      <c r="F105" s="2">
        <v>0.23899999999999999</v>
      </c>
      <c r="G105" s="2">
        <f>(C105-E105)/C105</f>
        <v>0.45692307692307693</v>
      </c>
      <c r="H105" s="2">
        <f>(C105-(E105/1.161))/C105</f>
        <v>0.5322334857218578</v>
      </c>
      <c r="I105">
        <f t="shared" si="7"/>
        <v>932.44950000000006</v>
      </c>
      <c r="J105" s="2">
        <f>(C105-I105)/C105</f>
        <v>0.52182076923076925</v>
      </c>
      <c r="K105" s="2">
        <f>(C105-(I105/1.161))/C105</f>
        <v>0.58813158417809575</v>
      </c>
      <c r="L105">
        <v>965</v>
      </c>
      <c r="M105" s="2">
        <v>0.214</v>
      </c>
      <c r="N105" s="2">
        <f>(C105-L105)/C105</f>
        <v>0.50512820512820511</v>
      </c>
      <c r="O105" s="2">
        <f>((C105-(I105/1.156))/C105)</f>
        <v>0.586350146393399</v>
      </c>
      <c r="P105">
        <f t="shared" si="6"/>
        <v>861.745</v>
      </c>
      <c r="Q105" s="2">
        <f>(C105-P105)/C105</f>
        <v>0.55807948717948719</v>
      </c>
      <c r="R105" s="2">
        <f>(C105-(P105/1.156))/C105</f>
        <v>0.61771581935941799</v>
      </c>
      <c r="S105" s="2">
        <f t="shared" si="10"/>
        <v>-3.6258717948717933E-2</v>
      </c>
      <c r="T105">
        <v>924</v>
      </c>
      <c r="U105" s="4">
        <v>0.153</v>
      </c>
      <c r="V105" s="2">
        <f>(C105-T105)/C105</f>
        <v>0.52615384615384619</v>
      </c>
      <c r="W105" s="2">
        <f>(C105-(T105/1.153))/C105</f>
        <v>0.58903195676829678</v>
      </c>
      <c r="X105">
        <f t="shared" si="8"/>
        <v>853.31399999999996</v>
      </c>
      <c r="Y105" s="2">
        <f>(C105-X105)/C105</f>
        <v>0.56240307692307701</v>
      </c>
      <c r="Z105" s="2">
        <f>(C105-(X105/1.153))/C105</f>
        <v>0.62047101207552213</v>
      </c>
      <c r="AA105" s="2">
        <f t="shared" si="9"/>
        <v>-4.3235897435898174E-3</v>
      </c>
    </row>
    <row r="106" spans="1:27" ht="12.75" customHeight="1">
      <c r="A106" s="3" t="s">
        <v>40</v>
      </c>
      <c r="B106" s="3" t="s">
        <v>183</v>
      </c>
      <c r="C106">
        <v>1717</v>
      </c>
      <c r="D106" s="1">
        <v>38961</v>
      </c>
      <c r="E106">
        <v>1079</v>
      </c>
      <c r="F106" s="2">
        <v>0.26500000000000001</v>
      </c>
      <c r="G106" s="2">
        <f>(C106-E106)/C106</f>
        <v>0.37157833430401865</v>
      </c>
      <c r="H106" s="2">
        <f>(C106-(E106/1.161))/C106</f>
        <v>0.45872380215677749</v>
      </c>
      <c r="I106">
        <f t="shared" si="7"/>
        <v>936.03249999999991</v>
      </c>
      <c r="J106" s="2">
        <f>(C106-I106)/C106</f>
        <v>0.45484420500873624</v>
      </c>
      <c r="K106" s="2">
        <f>(C106-(I106/1.161))/C106</f>
        <v>0.53044289837100456</v>
      </c>
      <c r="L106">
        <v>924</v>
      </c>
      <c r="M106" s="2">
        <v>0.29399999999999998</v>
      </c>
      <c r="N106" s="2">
        <f>(C106-L106)/C106</f>
        <v>0.46185206755969715</v>
      </c>
      <c r="O106" s="2">
        <f>((C106-(I106/1.156))/C106)</f>
        <v>0.52841194204907971</v>
      </c>
      <c r="P106">
        <f t="shared" si="6"/>
        <v>788.17200000000003</v>
      </c>
      <c r="Q106" s="2">
        <f>(C106-P106)/C106</f>
        <v>0.5409598136284216</v>
      </c>
      <c r="R106" s="2">
        <f>(C106-(P106/1.156))/C106</f>
        <v>0.60290641317337512</v>
      </c>
      <c r="S106" s="2">
        <f t="shared" si="10"/>
        <v>-8.6115608619685369E-2</v>
      </c>
      <c r="T106">
        <v>901</v>
      </c>
      <c r="U106" s="4">
        <v>0.24199999999999999</v>
      </c>
      <c r="V106" s="2">
        <f>(C106-T106)/C106</f>
        <v>0.47524752475247523</v>
      </c>
      <c r="W106" s="2">
        <f>(C106-(T106/1.153))/C106</f>
        <v>0.54488076734820057</v>
      </c>
      <c r="X106">
        <f t="shared" si="8"/>
        <v>791.97900000000004</v>
      </c>
      <c r="Y106" s="2">
        <f>(C106-X106)/C106</f>
        <v>0.53874257425742567</v>
      </c>
      <c r="Z106" s="2">
        <f>(C106-(X106/1.153))/C106</f>
        <v>0.59995019449906828</v>
      </c>
      <c r="AA106" s="2">
        <f t="shared" si="9"/>
        <v>2.2172393709959382E-3</v>
      </c>
    </row>
    <row r="107" spans="1:27" ht="12.75" customHeight="1">
      <c r="A107" s="3" t="s">
        <v>40</v>
      </c>
      <c r="B107" s="3" t="s">
        <v>184</v>
      </c>
      <c r="C107">
        <v>1911</v>
      </c>
      <c r="D107" s="1">
        <v>38961</v>
      </c>
      <c r="E107">
        <v>1065</v>
      </c>
      <c r="F107" s="2">
        <v>0.23499999999999999</v>
      </c>
      <c r="G107" s="2">
        <f>(C107-E107)/C107</f>
        <v>0.44270015698587128</v>
      </c>
      <c r="H107" s="2">
        <f>(C107-(E107/1.161))/C107</f>
        <v>0.51998290868722763</v>
      </c>
      <c r="I107">
        <f t="shared" si="7"/>
        <v>939.86250000000007</v>
      </c>
      <c r="J107" s="2">
        <f>(C107-I107)/C107</f>
        <v>0.50818288854003135</v>
      </c>
      <c r="K107" s="2">
        <f>(C107-(I107/1.161))/C107</f>
        <v>0.57638491691647842</v>
      </c>
      <c r="L107">
        <v>924</v>
      </c>
      <c r="M107" s="2">
        <v>0.22500000000000001</v>
      </c>
      <c r="N107" s="2">
        <f>(C107-L107)/C107</f>
        <v>0.51648351648351654</v>
      </c>
      <c r="O107" s="2">
        <f>((C107-(I107/1.156))/C107)</f>
        <v>0.57455267174743196</v>
      </c>
      <c r="P107">
        <f t="shared" si="6"/>
        <v>820.05</v>
      </c>
      <c r="Q107" s="2">
        <f>(C107-P107)/C107</f>
        <v>0.57087912087912085</v>
      </c>
      <c r="R107" s="2">
        <f>(C107-(P107/1.156))/C107</f>
        <v>0.62878816685045058</v>
      </c>
      <c r="S107" s="2">
        <f t="shared" si="10"/>
        <v>-6.2696232339089497E-2</v>
      </c>
      <c r="T107">
        <v>891</v>
      </c>
      <c r="U107" s="4">
        <v>0.25</v>
      </c>
      <c r="V107" s="2">
        <f>(C107-T107)/C107</f>
        <v>0.53375196232339095</v>
      </c>
      <c r="W107" s="2">
        <f>(C107-(T107/1.153))/C107</f>
        <v>0.59562182335072933</v>
      </c>
      <c r="X107">
        <f t="shared" si="8"/>
        <v>779.625</v>
      </c>
      <c r="Y107" s="2">
        <f>(C107-X107)/C107</f>
        <v>0.59203296703296704</v>
      </c>
      <c r="Z107" s="2">
        <f>(C107-(X107/1.153))/C107</f>
        <v>0.64616909543188816</v>
      </c>
      <c r="AA107" s="2">
        <f t="shared" si="9"/>
        <v>-2.115384615384619E-2</v>
      </c>
    </row>
    <row r="108" spans="1:27" ht="12.75" customHeight="1">
      <c r="A108" s="3" t="s">
        <v>40</v>
      </c>
      <c r="B108" s="3" t="s">
        <v>185</v>
      </c>
      <c r="C108">
        <v>2006</v>
      </c>
      <c r="D108" s="1">
        <v>38991</v>
      </c>
      <c r="E108">
        <v>1290</v>
      </c>
      <c r="F108" s="2">
        <v>0.217</v>
      </c>
      <c r="G108" s="2">
        <f>(C108-E108)/C108</f>
        <v>0.35692921236291125</v>
      </c>
      <c r="H108" s="2">
        <f>(C108-(E108/1.163))/C108</f>
        <v>0.44705865207473028</v>
      </c>
      <c r="I108">
        <f t="shared" si="7"/>
        <v>1150.0349999999999</v>
      </c>
      <c r="J108" s="2">
        <f>(C108-I108)/C108</f>
        <v>0.42670239282153549</v>
      </c>
      <c r="K108" s="2">
        <f>(C108-(I108/1.163))/C108</f>
        <v>0.50705278832462208</v>
      </c>
      <c r="L108">
        <v>1149</v>
      </c>
      <c r="M108" s="2">
        <v>0.23100000000000001</v>
      </c>
      <c r="N108" s="2">
        <f>(C108-L108)/C108</f>
        <v>0.42721834496510469</v>
      </c>
      <c r="O108" s="2">
        <f>(C108-(L108/1.158))/C108</f>
        <v>0.50536990066071208</v>
      </c>
      <c r="P108">
        <f t="shared" si="6"/>
        <v>1016.2905</v>
      </c>
      <c r="Q108" s="2">
        <f>(C108-P108)/C108</f>
        <v>0.49337462612163513</v>
      </c>
      <c r="R108" s="2">
        <f>(C108-(P108/1.158))/C108</f>
        <v>0.56249967713439986</v>
      </c>
      <c r="S108" s="2">
        <f t="shared" si="10"/>
        <v>-6.6672233300099637E-2</v>
      </c>
      <c r="T108">
        <v>1140</v>
      </c>
      <c r="U108" s="4">
        <v>0.191</v>
      </c>
      <c r="V108" s="2">
        <f>(C108-T108)/C108</f>
        <v>0.43170488534396811</v>
      </c>
      <c r="W108" s="2">
        <f>(C108-(T108/1.148))/C108</f>
        <v>0.50496941232052961</v>
      </c>
      <c r="X108">
        <f t="shared" si="8"/>
        <v>1031.1299999999999</v>
      </c>
      <c r="Y108" s="2">
        <f>(C108-X108)/C108</f>
        <v>0.48597706879361918</v>
      </c>
      <c r="Z108" s="2">
        <f>(C108-(X108/1.148))/C108</f>
        <v>0.55224483344391917</v>
      </c>
      <c r="AA108" s="2">
        <f t="shared" si="9"/>
        <v>7.3975573280159468E-3</v>
      </c>
    </row>
    <row r="109" spans="1:27" ht="12.75" customHeight="1">
      <c r="A109" t="s">
        <v>61</v>
      </c>
      <c r="C109" t="s">
        <v>295</v>
      </c>
      <c r="D109" s="1"/>
      <c r="R109" s="2"/>
      <c r="S109" s="2"/>
      <c r="AA109" s="2"/>
    </row>
    <row r="110" spans="1:27" ht="12.75" customHeight="1">
      <c r="A110" t="s">
        <v>17</v>
      </c>
      <c r="B110" t="s">
        <v>17</v>
      </c>
      <c r="C110">
        <v>2319</v>
      </c>
      <c r="D110" s="1">
        <v>38991</v>
      </c>
      <c r="E110">
        <v>1489</v>
      </c>
      <c r="F110" s="2">
        <v>0.26200000000000001</v>
      </c>
      <c r="G110" s="2">
        <f>(C110-E110)/C110</f>
        <v>0.35791289348857264</v>
      </c>
      <c r="H110" s="2">
        <f>(C110-(E110/1.163))/C110</f>
        <v>0.44790446559636515</v>
      </c>
      <c r="I110">
        <f t="shared" si="7"/>
        <v>1293.941</v>
      </c>
      <c r="J110" s="2">
        <f>(C110-I110)/C110</f>
        <v>0.44202630444156965</v>
      </c>
      <c r="K110" s="2">
        <f>(C110-(I110/1.163))/C110</f>
        <v>0.5202289806032413</v>
      </c>
      <c r="L110">
        <v>1297</v>
      </c>
      <c r="M110" s="2">
        <v>0.222</v>
      </c>
      <c r="N110" s="2">
        <f>(C110-L110)/C110</f>
        <v>0.44070720137990516</v>
      </c>
      <c r="O110" s="2">
        <f>(C110-(L110/1.158))/C110</f>
        <v>0.51701830861822551</v>
      </c>
      <c r="P110">
        <f t="shared" si="6"/>
        <v>1153.0330000000001</v>
      </c>
      <c r="Q110" s="2">
        <f>(C110-P110)/C110</f>
        <v>0.50278870202673565</v>
      </c>
      <c r="R110" s="2">
        <f>(C110-(P110/1.158))/C110</f>
        <v>0.57062927636160243</v>
      </c>
      <c r="S110" s="2">
        <f t="shared" si="10"/>
        <v>-6.0762397585165995E-2</v>
      </c>
      <c r="T110">
        <v>1243</v>
      </c>
      <c r="U110" s="4">
        <v>0.19</v>
      </c>
      <c r="V110" s="2">
        <f>(C110-T110)/C110</f>
        <v>0.46399310047434239</v>
      </c>
      <c r="W110" s="2">
        <f>(C110-(T110/1.148))/C110</f>
        <v>0.53309503525639579</v>
      </c>
      <c r="X110">
        <f t="shared" si="8"/>
        <v>1124.915</v>
      </c>
      <c r="Y110" s="2">
        <f>(C110-X110)/C110</f>
        <v>0.5149137559292799</v>
      </c>
      <c r="Z110" s="2">
        <f>(C110-(X110/1.148))/C110</f>
        <v>0.5774510069070381</v>
      </c>
      <c r="AA110" s="2">
        <f t="shared" si="9"/>
        <v>-1.2125053902544258E-2</v>
      </c>
    </row>
    <row r="111" spans="1:27" ht="12.75" customHeight="1">
      <c r="A111" t="s">
        <v>17</v>
      </c>
      <c r="C111">
        <v>2050</v>
      </c>
      <c r="D111" s="1">
        <v>38961</v>
      </c>
      <c r="E111">
        <v>1153</v>
      </c>
      <c r="F111" s="2">
        <v>0.254</v>
      </c>
      <c r="G111" s="2">
        <f>(C111-E111)/C111</f>
        <v>0.4375609756097561</v>
      </c>
      <c r="H111" s="2">
        <f>(C111-(E111/1.161))/C111</f>
        <v>0.51555639587403634</v>
      </c>
      <c r="I111">
        <f t="shared" si="7"/>
        <v>1006.569</v>
      </c>
      <c r="J111" s="2">
        <f>(C111-I111)/C111</f>
        <v>0.50899073170731712</v>
      </c>
      <c r="K111" s="2">
        <f>(C111-(I111/1.161))/C111</f>
        <v>0.57708073359803369</v>
      </c>
      <c r="L111">
        <v>1029</v>
      </c>
      <c r="M111" s="2">
        <v>0.23200000000000001</v>
      </c>
      <c r="N111" s="2">
        <f>(C111-L111)/C111</f>
        <v>0.49804878048780488</v>
      </c>
      <c r="O111" s="2">
        <f>((C111-(I111/1.156))/C111)</f>
        <v>0.57525149801671038</v>
      </c>
      <c r="P111">
        <f t="shared" ref="P111:P169" si="11">L111*(1-(M111/2))</f>
        <v>909.63599999999997</v>
      </c>
      <c r="Q111" s="2">
        <f>(C111-P111)/C111</f>
        <v>0.55627512195121953</v>
      </c>
      <c r="R111" s="2">
        <f>(C111-(P111/1.156))/C111</f>
        <v>0.61615494978479191</v>
      </c>
      <c r="S111" s="2">
        <f t="shared" si="10"/>
        <v>-4.7284390243902408E-2</v>
      </c>
      <c r="T111">
        <v>1008</v>
      </c>
      <c r="U111" s="4">
        <v>0.21099999999999999</v>
      </c>
      <c r="V111" s="2">
        <f>(C111-T111)/C111</f>
        <v>0.50829268292682928</v>
      </c>
      <c r="W111" s="2">
        <f>(C111-(T111/1.153))/C111</f>
        <v>0.57354092187929695</v>
      </c>
      <c r="X111">
        <f t="shared" si="8"/>
        <v>901.65599999999995</v>
      </c>
      <c r="Y111" s="2">
        <f>(C111-X111)/C111</f>
        <v>0.56016780487804885</v>
      </c>
      <c r="Z111" s="2">
        <f>(C111-(X111/1.153))/C111</f>
        <v>0.61853235462103107</v>
      </c>
      <c r="AA111" s="2">
        <f t="shared" si="9"/>
        <v>-3.8926829268293162E-3</v>
      </c>
    </row>
    <row r="112" spans="1:27" ht="12.75" customHeight="1">
      <c r="A112" t="s">
        <v>52</v>
      </c>
      <c r="B112" t="s">
        <v>52</v>
      </c>
      <c r="C112">
        <v>2725</v>
      </c>
      <c r="D112" s="1">
        <v>38961</v>
      </c>
      <c r="E112">
        <v>1640</v>
      </c>
      <c r="F112" s="2">
        <v>0.23100000000000001</v>
      </c>
      <c r="G112" s="2">
        <f>(C112-E112)/C112</f>
        <v>0.39816513761467892</v>
      </c>
      <c r="H112" s="2">
        <f>(C112-(E112/1.161))/C112</f>
        <v>0.48162371887569244</v>
      </c>
      <c r="I112">
        <f t="shared" si="7"/>
        <v>1450.58</v>
      </c>
      <c r="J112" s="2">
        <f>(C112-I112)/C112</f>
        <v>0.46767706422018351</v>
      </c>
      <c r="K112" s="2">
        <f>(C112-(I112/1.161))/C112</f>
        <v>0.54149617934554994</v>
      </c>
      <c r="L112">
        <v>1433</v>
      </c>
      <c r="M112" s="2">
        <v>0.20499999999999999</v>
      </c>
      <c r="N112" s="2">
        <f>(C112-L112)/C112</f>
        <v>0.47412844036697249</v>
      </c>
      <c r="O112" s="2">
        <f>((C112-(I112/1.156))/C112)</f>
        <v>0.53951303133233863</v>
      </c>
      <c r="P112">
        <f t="shared" si="11"/>
        <v>1286.1174999999998</v>
      </c>
      <c r="Q112" s="2">
        <f>(C112-P112)/C112</f>
        <v>0.52803027522935786</v>
      </c>
      <c r="R112" s="2">
        <f>(C112-(P112/1.156))/C112</f>
        <v>0.59172169137487696</v>
      </c>
      <c r="S112" s="2">
        <f t="shared" si="10"/>
        <v>-6.0353211009174346E-2</v>
      </c>
      <c r="T112">
        <v>1417</v>
      </c>
      <c r="U112" s="4">
        <v>0.19</v>
      </c>
      <c r="V112" s="2">
        <f>(C112-T112)/C112</f>
        <v>0.48</v>
      </c>
      <c r="W112" s="2">
        <f>(C112-(T112/1.153))/C112</f>
        <v>0.54900260190806593</v>
      </c>
      <c r="X112">
        <f t="shared" si="8"/>
        <v>1282.385</v>
      </c>
      <c r="Y112" s="2">
        <f>(C112-X112)/C112</f>
        <v>0.52939999999999998</v>
      </c>
      <c r="Z112" s="2">
        <f>(C112-(X112/1.153))/C112</f>
        <v>0.59184735472679972</v>
      </c>
      <c r="AA112" s="2">
        <f t="shared" si="9"/>
        <v>-1.3697247706421223E-3</v>
      </c>
    </row>
    <row r="113" spans="1:27" ht="12.75" customHeight="1">
      <c r="A113" t="s">
        <v>52</v>
      </c>
      <c r="C113">
        <v>2524</v>
      </c>
      <c r="D113" s="1">
        <v>38961</v>
      </c>
      <c r="E113">
        <v>1512</v>
      </c>
      <c r="F113" s="2">
        <v>0.22900000000000001</v>
      </c>
      <c r="G113" s="2">
        <f>(C113-E113)/C113</f>
        <v>0.40095087163232962</v>
      </c>
      <c r="H113" s="2">
        <f>(C113-(E113/1.161))/C113</f>
        <v>0.48402314524748463</v>
      </c>
      <c r="I113">
        <f t="shared" si="7"/>
        <v>1338.876</v>
      </c>
      <c r="J113" s="2">
        <f>(C113-I113)/C113</f>
        <v>0.46954199683042791</v>
      </c>
      <c r="K113" s="2">
        <f>(C113-(I113/1.161))/C113</f>
        <v>0.54310249511664765</v>
      </c>
      <c r="L113">
        <v>1348</v>
      </c>
      <c r="M113" s="2">
        <v>0.2</v>
      </c>
      <c r="N113" s="2">
        <f>(C113-L113)/C113</f>
        <v>0.46592709984152142</v>
      </c>
      <c r="O113" s="2">
        <f>((C113-(I113/1.156))/C113)</f>
        <v>0.54112629483601027</v>
      </c>
      <c r="P113">
        <f t="shared" si="11"/>
        <v>1213.2</v>
      </c>
      <c r="Q113" s="2">
        <f>(C113-P113)/C113</f>
        <v>0.51933438985736924</v>
      </c>
      <c r="R113" s="2">
        <f>(C113-(P113/1.156))/C113</f>
        <v>0.58419929918457547</v>
      </c>
      <c r="S113" s="2">
        <f t="shared" si="10"/>
        <v>-4.9792393026941328E-2</v>
      </c>
      <c r="T113">
        <v>1348</v>
      </c>
      <c r="U113" s="4">
        <v>0.20499999999999999</v>
      </c>
      <c r="V113" s="2">
        <f>(C113-T113)/C113</f>
        <v>0.46592709984152142</v>
      </c>
      <c r="W113" s="2">
        <f>(C113-(T113/1.153))/C113</f>
        <v>0.53679713776367854</v>
      </c>
      <c r="X113">
        <f t="shared" si="8"/>
        <v>1209.83</v>
      </c>
      <c r="Y113" s="2">
        <f>(C113-X113)/C113</f>
        <v>0.52066957210776543</v>
      </c>
      <c r="Z113" s="2">
        <f>(C113-(X113/1.153))/C113</f>
        <v>0.58427543114290159</v>
      </c>
      <c r="AA113" s="2">
        <f t="shared" si="9"/>
        <v>-1.3351822503961941E-3</v>
      </c>
    </row>
    <row r="114" spans="1:27" ht="12.75" customHeight="1">
      <c r="A114" s="3" t="s">
        <v>18</v>
      </c>
      <c r="B114" s="3" t="s">
        <v>18</v>
      </c>
      <c r="C114" t="s">
        <v>295</v>
      </c>
      <c r="D114" s="1"/>
      <c r="R114" s="2"/>
      <c r="S114" s="2"/>
      <c r="T114">
        <v>1228</v>
      </c>
      <c r="U114" s="4">
        <v>0.16300000000000001</v>
      </c>
      <c r="V114" s="2">
        <v>0</v>
      </c>
      <c r="X114">
        <f t="shared" si="8"/>
        <v>1127.9179999999999</v>
      </c>
      <c r="Y114" s="2">
        <v>0</v>
      </c>
      <c r="AA114" s="2">
        <f t="shared" si="9"/>
        <v>0</v>
      </c>
    </row>
    <row r="115" spans="1:27" ht="12.75" customHeight="1">
      <c r="A115" s="3" t="s">
        <v>18</v>
      </c>
      <c r="B115" s="3"/>
      <c r="C115">
        <v>1913</v>
      </c>
      <c r="D115" s="1">
        <v>39142</v>
      </c>
      <c r="E115">
        <v>1176</v>
      </c>
      <c r="F115" s="2">
        <v>0.23899999999999999</v>
      </c>
      <c r="G115" s="2">
        <f>(C115-E115)/C115</f>
        <v>0.38525875588081548</v>
      </c>
      <c r="H115" s="2">
        <f>(C115-(E115/1.161))/C115</f>
        <v>0.47050711100845433</v>
      </c>
      <c r="I115">
        <v>1035</v>
      </c>
      <c r="J115" s="2">
        <f>(C115-I115)/C115</f>
        <v>0.45896497647673812</v>
      </c>
      <c r="K115" s="2">
        <f>(C115-(I115/1.161))/C115</f>
        <v>0.53399222780080802</v>
      </c>
      <c r="L115">
        <v>1083</v>
      </c>
      <c r="M115" s="4">
        <v>0.17599999999999999</v>
      </c>
      <c r="N115" s="2">
        <f>(C115-L115)/C115</f>
        <v>0.43387349712493467</v>
      </c>
      <c r="P115">
        <f t="shared" si="11"/>
        <v>987.69600000000003</v>
      </c>
      <c r="Q115" s="2">
        <f>(C115-P115)/C115</f>
        <v>0.48369262937794039</v>
      </c>
      <c r="R115" s="2">
        <f t="shared" ref="R115" si="12">J115-O115</f>
        <v>0.45896497647673812</v>
      </c>
      <c r="S115" s="2">
        <f t="shared" si="10"/>
        <v>-2.4727652901202268E-2</v>
      </c>
      <c r="T115">
        <v>1137</v>
      </c>
      <c r="U115" s="4">
        <v>0.19400000000000001</v>
      </c>
      <c r="V115" s="2">
        <f>(C115-T115)/C115</f>
        <v>0.40564558285415575</v>
      </c>
      <c r="W115" s="2">
        <f>(C115-(T115/1.14))/C115</f>
        <v>0.47863647618785587</v>
      </c>
      <c r="X115">
        <f t="shared" si="8"/>
        <v>1026.711</v>
      </c>
      <c r="Y115" s="2">
        <f>(C115-X115)/C115</f>
        <v>0.46329796131730266</v>
      </c>
      <c r="Z115" s="2">
        <f>(C115-(X115/1.14))/C115</f>
        <v>0.52920873799763379</v>
      </c>
      <c r="AA115" s="2">
        <f t="shared" si="9"/>
        <v>2.0394668060637722E-2</v>
      </c>
    </row>
    <row r="116" spans="1:27" ht="12.75" customHeight="1">
      <c r="A116" t="s">
        <v>22</v>
      </c>
      <c r="B116" t="s">
        <v>22</v>
      </c>
      <c r="C116">
        <v>3308</v>
      </c>
      <c r="D116" s="1">
        <v>38961</v>
      </c>
      <c r="E116">
        <v>1901</v>
      </c>
      <c r="F116" s="2">
        <v>0.27500000000000002</v>
      </c>
      <c r="G116" s="2">
        <f>(C116-E116)/C116</f>
        <v>0.42533252720677145</v>
      </c>
      <c r="H116" s="2">
        <f>(C116-(E116/1.161))/C116</f>
        <v>0.50502370991108658</v>
      </c>
      <c r="I116">
        <f t="shared" si="7"/>
        <v>1639.6125000000002</v>
      </c>
      <c r="J116" s="2">
        <f>(C116-I116)/C116</f>
        <v>0.50434930471584039</v>
      </c>
      <c r="K116" s="2">
        <f>(C116-(I116/1.161))/C116</f>
        <v>0.57308294979831209</v>
      </c>
      <c r="L116">
        <v>1834</v>
      </c>
      <c r="M116" s="2">
        <v>0.23599999999999999</v>
      </c>
      <c r="N116" s="2">
        <f>(C116-L116)/C116</f>
        <v>0.4455864570737606</v>
      </c>
      <c r="O116" s="2">
        <f>((C116-(I116/1.156))/C116)</f>
        <v>0.57123642276456776</v>
      </c>
      <c r="P116">
        <f t="shared" si="11"/>
        <v>1617.588</v>
      </c>
      <c r="Q116" s="2">
        <f>(C116-P116)/C116</f>
        <v>0.51100725513905687</v>
      </c>
      <c r="R116" s="2">
        <f>(C116-(P116/1.156))/C116</f>
        <v>0.57699589544901109</v>
      </c>
      <c r="S116" s="2">
        <f t="shared" si="10"/>
        <v>-6.6579504232164854E-3</v>
      </c>
      <c r="T116">
        <v>1791</v>
      </c>
      <c r="U116" s="4">
        <v>0.28799999999999998</v>
      </c>
      <c r="V116" s="2">
        <f>(C116-T116)/C116</f>
        <v>0.4585852478839178</v>
      </c>
      <c r="W116" s="2">
        <f>(C116-(T116/1.153))/C116</f>
        <v>0.53042952982126435</v>
      </c>
      <c r="X116">
        <f t="shared" si="8"/>
        <v>1533.096</v>
      </c>
      <c r="Y116" s="2">
        <f>(C116-X116)/C116</f>
        <v>0.53654897218863362</v>
      </c>
      <c r="Z116" s="2">
        <f>(C116-(X116/1.153))/C116</f>
        <v>0.59804767752700227</v>
      </c>
      <c r="AA116" s="2">
        <f t="shared" si="9"/>
        <v>-2.5541717049576751E-2</v>
      </c>
    </row>
    <row r="117" spans="1:27" ht="12.75" customHeight="1">
      <c r="A117" t="s">
        <v>22</v>
      </c>
      <c r="C117">
        <v>3089</v>
      </c>
      <c r="D117" s="1">
        <v>38961</v>
      </c>
      <c r="E117">
        <v>1843</v>
      </c>
      <c r="F117" s="2">
        <v>0.246</v>
      </c>
      <c r="G117" s="2">
        <f>(C117-E117)/C117</f>
        <v>0.40336678536743281</v>
      </c>
      <c r="H117" s="2">
        <f>(C117-(E117/1.161))/C117</f>
        <v>0.48610403563086374</v>
      </c>
      <c r="I117">
        <f t="shared" si="7"/>
        <v>1616.3109999999999</v>
      </c>
      <c r="J117" s="2">
        <f>(C117-I117)/C117</f>
        <v>0.4767526707672386</v>
      </c>
      <c r="K117" s="2">
        <f>(C117-(I117/1.161))/C117</f>
        <v>0.54931323924826758</v>
      </c>
      <c r="L117">
        <v>1736</v>
      </c>
      <c r="M117" s="2">
        <v>0.23300000000000001</v>
      </c>
      <c r="N117" s="2">
        <f>(C117-L117)/C117</f>
        <v>0.43800582712852054</v>
      </c>
      <c r="O117" s="2">
        <f>((C117-(I117/1.156))/C117)</f>
        <v>0.54736390204778418</v>
      </c>
      <c r="P117">
        <f t="shared" si="11"/>
        <v>1533.7559999999999</v>
      </c>
      <c r="Q117" s="2">
        <f>(C117-P117)/C117</f>
        <v>0.50347814826804793</v>
      </c>
      <c r="R117" s="2">
        <f>(C117-(P117/1.156))/C117</f>
        <v>0.57048282722149468</v>
      </c>
      <c r="S117" s="2">
        <f t="shared" si="10"/>
        <v>-2.6725477500809336E-2</v>
      </c>
      <c r="T117">
        <v>1733</v>
      </c>
      <c r="U117" s="4">
        <v>0.218</v>
      </c>
      <c r="V117" s="2">
        <f>(C117-T117)/C117</f>
        <v>0.43897701521528004</v>
      </c>
      <c r="W117" s="2">
        <f>(C117-(T117/1.153))/C117</f>
        <v>0.51342325690830881</v>
      </c>
      <c r="X117">
        <f t="shared" si="8"/>
        <v>1544.1030000000001</v>
      </c>
      <c r="Y117" s="2">
        <f>(C117-X117)/C117</f>
        <v>0.50012852055681445</v>
      </c>
      <c r="Z117" s="2">
        <f>(C117-(X117/1.153))/C117</f>
        <v>0.56646012190530304</v>
      </c>
      <c r="AA117" s="2">
        <f t="shared" si="9"/>
        <v>3.3496277112334827E-3</v>
      </c>
    </row>
    <row r="118" spans="1:27" ht="12.75" customHeight="1">
      <c r="A118" t="s">
        <v>22</v>
      </c>
      <c r="B118" t="s">
        <v>158</v>
      </c>
      <c r="C118">
        <v>3135</v>
      </c>
      <c r="D118" s="1">
        <v>38991</v>
      </c>
      <c r="E118">
        <v>1816</v>
      </c>
      <c r="F118" s="2">
        <v>0.23899999999999999</v>
      </c>
      <c r="G118" s="2">
        <f>(C118-E118)/C118</f>
        <v>0.42073365231259968</v>
      </c>
      <c r="H118" s="2">
        <f>(C118-(E118/1.163))/C118</f>
        <v>0.50192059528168509</v>
      </c>
      <c r="I118">
        <f t="shared" si="7"/>
        <v>1598.9880000000001</v>
      </c>
      <c r="J118" s="2">
        <f>(C118-I118)/C118</f>
        <v>0.48995598086124398</v>
      </c>
      <c r="K118" s="2">
        <f>(C118-(I118/1.163))/C118</f>
        <v>0.56144108414552363</v>
      </c>
      <c r="L118">
        <v>1744</v>
      </c>
      <c r="M118" s="2">
        <v>0.23300000000000001</v>
      </c>
      <c r="N118" s="2">
        <f>(C118-L118)/C118</f>
        <v>0.44370015948963315</v>
      </c>
      <c r="O118" s="2">
        <f>(C118-(L118/1.158))/C118</f>
        <v>0.5196029011136728</v>
      </c>
      <c r="P118">
        <f t="shared" si="11"/>
        <v>1540.8239999999998</v>
      </c>
      <c r="Q118" s="2">
        <f>(C118-P118)/C118</f>
        <v>0.50850909090909091</v>
      </c>
      <c r="R118" s="2">
        <f>(C118-(P118/1.158))/C118</f>
        <v>0.57556916313392992</v>
      </c>
      <c r="S118" s="2">
        <f t="shared" si="10"/>
        <v>-1.8553110047846932E-2</v>
      </c>
      <c r="T118">
        <v>1649</v>
      </c>
      <c r="U118" s="4">
        <v>0.187</v>
      </c>
      <c r="V118" s="2">
        <f>(C118-T118)/C118</f>
        <v>0.47400318979266348</v>
      </c>
      <c r="W118" s="2">
        <f>(C118-(T118/1.148))/C118</f>
        <v>0.54181462525493329</v>
      </c>
      <c r="X118">
        <f t="shared" si="8"/>
        <v>1494.8184999999999</v>
      </c>
      <c r="Y118" s="2">
        <f>(C118-X118)/C118</f>
        <v>0.52318389154704947</v>
      </c>
      <c r="Z118" s="2">
        <f>(C118-(X118/1.148))/C118</f>
        <v>0.58465495779359711</v>
      </c>
      <c r="AA118" s="2">
        <f t="shared" si="9"/>
        <v>-1.4674800637958563E-2</v>
      </c>
    </row>
    <row r="119" spans="1:27" ht="12.75" customHeight="1">
      <c r="A119" t="s">
        <v>22</v>
      </c>
      <c r="B119" t="s">
        <v>159</v>
      </c>
      <c r="C119">
        <v>2579</v>
      </c>
      <c r="D119" s="1">
        <v>38961</v>
      </c>
      <c r="E119">
        <v>1463</v>
      </c>
      <c r="F119" s="2">
        <v>0.23899999999999999</v>
      </c>
      <c r="G119" s="2">
        <f>(C119-E119)/C119</f>
        <v>0.43272586273749514</v>
      </c>
      <c r="H119" s="2">
        <f>(C119-(E119/1.161))/C119</f>
        <v>0.5113917853036134</v>
      </c>
      <c r="I119">
        <f t="shared" si="7"/>
        <v>1288.1715000000002</v>
      </c>
      <c r="J119" s="2">
        <f>(C119-I119)/C119</f>
        <v>0.50051512214036442</v>
      </c>
      <c r="K119" s="2">
        <f>(C119-(I119/1.161))/C119</f>
        <v>0.56978046695983164</v>
      </c>
      <c r="L119">
        <v>1320</v>
      </c>
      <c r="M119" s="2">
        <v>0.23300000000000001</v>
      </c>
      <c r="N119" s="2">
        <f>(C119-L119)/C119</f>
        <v>0.48817371074059712</v>
      </c>
      <c r="O119" s="2">
        <f>((C119-(I119/1.156))/C119)</f>
        <v>0.56791965583076498</v>
      </c>
      <c r="P119">
        <f t="shared" si="11"/>
        <v>1166.22</v>
      </c>
      <c r="Q119" s="2">
        <f>(C119-P119)/C119</f>
        <v>0.54780147343931751</v>
      </c>
      <c r="R119" s="2">
        <f>(C119-(P119/1.156))/C119</f>
        <v>0.60882480401325045</v>
      </c>
      <c r="S119" s="2">
        <f t="shared" si="10"/>
        <v>-4.7286351298953089E-2</v>
      </c>
      <c r="T119">
        <v>1310</v>
      </c>
      <c r="U119" s="4">
        <v>0.22</v>
      </c>
      <c r="V119" s="2">
        <f>(C119-T119)/C119</f>
        <v>0.49205118262892594</v>
      </c>
      <c r="W119" s="2">
        <f>(C119-(T119/1.153))/C119</f>
        <v>0.55945462500340493</v>
      </c>
      <c r="X119">
        <f t="shared" si="8"/>
        <v>1165.9000000000001</v>
      </c>
      <c r="Y119" s="2">
        <f>(C119-X119)/C119</f>
        <v>0.54792555253974407</v>
      </c>
      <c r="Z119" s="2">
        <f>(C119-(X119/1.153))/C119</f>
        <v>0.60791461625303045</v>
      </c>
      <c r="AA119" s="2">
        <f t="shared" si="9"/>
        <v>-1.2407910042655512E-4</v>
      </c>
    </row>
    <row r="120" spans="1:27" ht="12.75" customHeight="1">
      <c r="A120" t="s">
        <v>22</v>
      </c>
      <c r="B120" t="s">
        <v>160</v>
      </c>
      <c r="C120">
        <v>3228</v>
      </c>
      <c r="D120" s="1">
        <v>38961</v>
      </c>
      <c r="E120">
        <v>2273</v>
      </c>
      <c r="F120" s="2">
        <v>0.23899999999999999</v>
      </c>
      <c r="G120" s="2">
        <f>(C120-E120)/C120</f>
        <v>0.29584882280049568</v>
      </c>
      <c r="H120" s="2">
        <f>(C120-(E120/1.161))/C120</f>
        <v>0.39349597140438908</v>
      </c>
      <c r="I120">
        <f t="shared" si="7"/>
        <v>2001.3765000000001</v>
      </c>
      <c r="J120" s="2">
        <f>(C120-I120)/C120</f>
        <v>0.3799948884758364</v>
      </c>
      <c r="K120" s="2">
        <f>(C120-(I120/1.161))/C120</f>
        <v>0.46597320282156457</v>
      </c>
      <c r="L120">
        <v>2107</v>
      </c>
      <c r="M120" s="2">
        <v>0.23300000000000001</v>
      </c>
      <c r="N120" s="2">
        <f>(C120-L120)/C120</f>
        <v>0.34727385377942999</v>
      </c>
      <c r="O120" s="2">
        <f>((C120-(I120/1.156))/C120)</f>
        <v>0.46366339833549858</v>
      </c>
      <c r="P120">
        <f t="shared" si="11"/>
        <v>1861.5345</v>
      </c>
      <c r="Q120" s="2">
        <f>(C120-P120)/C120</f>
        <v>0.42331644981412642</v>
      </c>
      <c r="R120" s="2">
        <f>(C120-(P120/1.156))/C120</f>
        <v>0.50113879741706435</v>
      </c>
      <c r="S120" s="2">
        <f t="shared" si="10"/>
        <v>-4.3321561338290016E-2</v>
      </c>
      <c r="T120">
        <v>2041</v>
      </c>
      <c r="U120" s="4">
        <v>0.22700000000000001</v>
      </c>
      <c r="V120" s="2">
        <f>(C120-T120)/C120</f>
        <v>0.36771995043370509</v>
      </c>
      <c r="W120" s="2">
        <f>(C120-(T120/1.153))/C120</f>
        <v>0.45162181303877286</v>
      </c>
      <c r="X120">
        <f t="shared" si="8"/>
        <v>1809.3464999999999</v>
      </c>
      <c r="Y120" s="2">
        <f>(C120-X120)/C120</f>
        <v>0.4394837360594796</v>
      </c>
      <c r="Z120" s="2">
        <f>(C120-(X120/1.153))/C120</f>
        <v>0.51386273725887222</v>
      </c>
      <c r="AA120" s="2">
        <f t="shared" si="9"/>
        <v>-1.6167286245353185E-2</v>
      </c>
    </row>
    <row r="121" spans="1:27" ht="12.75" customHeight="1">
      <c r="A121" t="s">
        <v>22</v>
      </c>
      <c r="B121" t="s">
        <v>161</v>
      </c>
      <c r="C121">
        <v>2748</v>
      </c>
      <c r="D121" s="1">
        <v>38991</v>
      </c>
      <c r="E121">
        <v>1692</v>
      </c>
      <c r="F121" s="2">
        <v>0.23899999999999999</v>
      </c>
      <c r="G121" s="2">
        <f>(C121-E121)/C121</f>
        <v>0.38427947598253276</v>
      </c>
      <c r="H121" s="2">
        <f>(C121-(E121/1.163))/C121</f>
        <v>0.47057564572874705</v>
      </c>
      <c r="I121">
        <f t="shared" ref="I121:I169" si="13">E121*(1-(F121/2))</f>
        <v>1489.806</v>
      </c>
      <c r="J121" s="2">
        <f>(C121-I121)/C121</f>
        <v>0.45785807860262007</v>
      </c>
      <c r="K121" s="2">
        <f>(C121-(I121/1.163))/C121</f>
        <v>0.53384185606416179</v>
      </c>
      <c r="L121">
        <v>1352</v>
      </c>
      <c r="M121" s="2">
        <v>0.23300000000000001</v>
      </c>
      <c r="N121" s="2">
        <f>(C121-L121)/C121</f>
        <v>0.50800582241630277</v>
      </c>
      <c r="O121" s="2">
        <f>(C121-(L121/1.158))/C121</f>
        <v>0.57513456167210941</v>
      </c>
      <c r="P121">
        <f t="shared" si="11"/>
        <v>1194.492</v>
      </c>
      <c r="Q121" s="2">
        <f>(C121-P121)/C121</f>
        <v>0.56532314410480355</v>
      </c>
      <c r="R121" s="2">
        <f>(C121-(P121/1.158))/C121</f>
        <v>0.62463138523730866</v>
      </c>
      <c r="S121" s="2">
        <f t="shared" si="10"/>
        <v>-0.10746506550218349</v>
      </c>
      <c r="T121">
        <v>1394</v>
      </c>
      <c r="U121" s="4">
        <v>0.20100000000000001</v>
      </c>
      <c r="V121" s="2">
        <f>(C121-T121)/C121</f>
        <v>0.49272197962154296</v>
      </c>
      <c r="W121" s="2">
        <f>(C121-(T121/1.148))/C121</f>
        <v>0.5581201913079642</v>
      </c>
      <c r="X121">
        <f t="shared" ref="X121:X169" si="14">T121*(1-(U121/2))</f>
        <v>1253.903</v>
      </c>
      <c r="Y121" s="2">
        <f>(C121-X121)/C121</f>
        <v>0.54370342066957789</v>
      </c>
      <c r="Z121" s="2">
        <f>(C121-(X121/1.148))/C121</f>
        <v>0.60252911208151383</v>
      </c>
      <c r="AA121" s="2">
        <f t="shared" ref="AA121:AA169" si="15">-(Y121-Q121)</f>
        <v>2.1619723435225668E-2</v>
      </c>
    </row>
    <row r="122" spans="1:27" ht="12.75" customHeight="1">
      <c r="A122" t="s">
        <v>22</v>
      </c>
      <c r="B122" t="s">
        <v>162</v>
      </c>
      <c r="C122">
        <v>2719</v>
      </c>
      <c r="D122" s="1">
        <v>38961</v>
      </c>
      <c r="E122">
        <v>1282</v>
      </c>
      <c r="F122" s="2">
        <v>0.23899999999999999</v>
      </c>
      <c r="G122" s="2">
        <f>(C122-E122)/C122</f>
        <v>0.5285031261493196</v>
      </c>
      <c r="H122" s="2">
        <f>(C122-(E122/1.161))/C122</f>
        <v>0.5938872748917482</v>
      </c>
      <c r="I122">
        <f t="shared" si="13"/>
        <v>1128.8010000000002</v>
      </c>
      <c r="J122" s="2">
        <f>(C122-I122)/C122</f>
        <v>0.58484700257447586</v>
      </c>
      <c r="K122" s="2">
        <f>(C122-(I122/1.161))/C122</f>
        <v>0.64241774554218423</v>
      </c>
      <c r="L122">
        <v>1110</v>
      </c>
      <c r="M122" s="2">
        <v>0.23300000000000001</v>
      </c>
      <c r="N122" s="2">
        <f>(C122-L122)/C122</f>
        <v>0.59176167708716443</v>
      </c>
      <c r="O122" s="2">
        <f>((C122-(I122/1.156))/C122)</f>
        <v>0.64087110949349124</v>
      </c>
      <c r="P122">
        <f t="shared" si="11"/>
        <v>980.68499999999995</v>
      </c>
      <c r="Q122" s="2">
        <f>(C122-P122)/C122</f>
        <v>0.63932144170650973</v>
      </c>
      <c r="R122" s="2">
        <f>(C122-(P122/1.156))/C122</f>
        <v>0.68799432673573502</v>
      </c>
      <c r="S122" s="2">
        <f t="shared" ref="S122:S169" si="16">-(Q122-J122)</f>
        <v>-5.4474439132033869E-2</v>
      </c>
      <c r="T122">
        <v>1134</v>
      </c>
      <c r="U122" s="4">
        <v>0.432</v>
      </c>
      <c r="V122" s="2">
        <f>(C122-T122)/C122</f>
        <v>0.58293490253769764</v>
      </c>
      <c r="W122" s="2">
        <f>(C122-(T122/1.153))/C122</f>
        <v>0.63827831963373605</v>
      </c>
      <c r="X122">
        <f t="shared" si="14"/>
        <v>889.05600000000004</v>
      </c>
      <c r="Y122" s="2">
        <f>(C122-X122)/C122</f>
        <v>0.67302096358955499</v>
      </c>
      <c r="Z122" s="2">
        <f>(C122-(X122/1.153))/C122</f>
        <v>0.71641020259284904</v>
      </c>
      <c r="AA122" s="2">
        <f t="shared" si="15"/>
        <v>-3.3699521883045258E-2</v>
      </c>
    </row>
    <row r="123" spans="1:27" ht="12.75" customHeight="1">
      <c r="A123" t="s">
        <v>0</v>
      </c>
      <c r="B123" t="s">
        <v>0</v>
      </c>
      <c r="C123">
        <v>2969</v>
      </c>
      <c r="D123" s="1">
        <v>38961</v>
      </c>
      <c r="E123">
        <v>1754</v>
      </c>
      <c r="F123" s="2">
        <v>0.249</v>
      </c>
      <c r="G123" s="2">
        <f>(C123-E123)/C123</f>
        <v>0.40922869653081845</v>
      </c>
      <c r="H123" s="2">
        <f>(C123-(E123/1.161))/C123</f>
        <v>0.49115305472077392</v>
      </c>
      <c r="I123">
        <f t="shared" si="13"/>
        <v>1535.627</v>
      </c>
      <c r="J123" s="2">
        <f>(C123-I123)/C123</f>
        <v>0.4827797238127316</v>
      </c>
      <c r="K123" s="2">
        <f>(C123-(I123/1.161))/C123</f>
        <v>0.55450449940803759</v>
      </c>
      <c r="L123">
        <v>1627</v>
      </c>
      <c r="M123" s="2">
        <v>0.222</v>
      </c>
      <c r="N123" s="2">
        <f>(C123-L123)/C123</f>
        <v>0.452004041764904</v>
      </c>
      <c r="O123" s="2">
        <f>((C123-(I123/1.156))/C123)</f>
        <v>0.55257761575495812</v>
      </c>
      <c r="P123">
        <f t="shared" si="11"/>
        <v>1446.403</v>
      </c>
      <c r="Q123" s="2">
        <f>(C123-P123)/C123</f>
        <v>0.51283159312899962</v>
      </c>
      <c r="R123" s="2">
        <f>(C123-(P123/1.156))/C123</f>
        <v>0.57857404249913458</v>
      </c>
      <c r="S123" s="2">
        <f t="shared" si="16"/>
        <v>-3.0051869316268021E-2</v>
      </c>
      <c r="T123">
        <v>1631</v>
      </c>
      <c r="U123" s="4">
        <v>0.216</v>
      </c>
      <c r="V123" s="2">
        <f>(C123-T123)/C123</f>
        <v>0.4506567867969013</v>
      </c>
      <c r="W123" s="2">
        <f>(C123-(T123/1.153))/C123</f>
        <v>0.5235531542037305</v>
      </c>
      <c r="X123">
        <f t="shared" si="14"/>
        <v>1454.8520000000001</v>
      </c>
      <c r="Y123" s="2">
        <f>(C123-X123)/C123</f>
        <v>0.5099858538228359</v>
      </c>
      <c r="Z123" s="2">
        <f>(C123-(X123/1.153))/C123</f>
        <v>0.57500941354972768</v>
      </c>
      <c r="AA123" s="2">
        <f t="shared" si="15"/>
        <v>2.8457393061637193E-3</v>
      </c>
    </row>
    <row r="124" spans="1:27" ht="12.75" customHeight="1">
      <c r="A124" t="s">
        <v>0</v>
      </c>
      <c r="B124" s="3" t="s">
        <v>274</v>
      </c>
      <c r="C124">
        <v>2790</v>
      </c>
      <c r="D124" s="1">
        <v>38991</v>
      </c>
      <c r="E124">
        <v>1441</v>
      </c>
      <c r="F124" s="2">
        <v>0.255</v>
      </c>
      <c r="G124" s="2">
        <f>(C124-E124)/C124</f>
        <v>0.48351254480286737</v>
      </c>
      <c r="H124" s="2">
        <f>(C124-(E124/1.163))/C124</f>
        <v>0.555900726399714</v>
      </c>
      <c r="I124">
        <f t="shared" si="13"/>
        <v>1257.2725</v>
      </c>
      <c r="J124" s="2">
        <f>(C124-I124)/C124</f>
        <v>0.54936469534050181</v>
      </c>
      <c r="K124" s="2">
        <f>(C124-(I124/1.163))/C124</f>
        <v>0.61252338378375049</v>
      </c>
      <c r="L124">
        <v>1290</v>
      </c>
      <c r="M124" s="2">
        <v>0.35699999999999998</v>
      </c>
      <c r="N124" s="2">
        <f>(C124-L124)/C124</f>
        <v>0.5376344086021505</v>
      </c>
      <c r="O124" s="2">
        <f>(C124-(L124/1.158))/C124</f>
        <v>0.60072056010548402</v>
      </c>
      <c r="P124">
        <f t="shared" si="11"/>
        <v>1059.7349999999999</v>
      </c>
      <c r="Q124" s="2">
        <f>(C124-P124)/C124</f>
        <v>0.62016666666666675</v>
      </c>
      <c r="R124" s="2">
        <f>(C124-(P124/1.158))/C124</f>
        <v>0.6719919401266552</v>
      </c>
      <c r="S124" s="2">
        <f t="shared" si="16"/>
        <v>-7.0801971326164947E-2</v>
      </c>
      <c r="T124">
        <v>1280</v>
      </c>
      <c r="U124" s="4">
        <v>0.14099999999999999</v>
      </c>
      <c r="V124" s="2">
        <f>(C124-T124)/C124</f>
        <v>0.54121863799283154</v>
      </c>
      <c r="W124" s="2">
        <f>(C124-(T124/1.148))/C124</f>
        <v>0.60036466724114246</v>
      </c>
      <c r="X124">
        <f t="shared" si="14"/>
        <v>1189.76</v>
      </c>
      <c r="Y124" s="2">
        <f>(C124-X124)/C124</f>
        <v>0.57356272401433694</v>
      </c>
      <c r="Z124" s="2">
        <f>(C124-(X124/1.148))/C124</f>
        <v>0.62853895820064187</v>
      </c>
      <c r="AA124" s="2">
        <f t="shared" si="15"/>
        <v>4.6603942652329811E-2</v>
      </c>
    </row>
    <row r="125" spans="1:27" ht="12.75" customHeight="1">
      <c r="A125" t="s">
        <v>0</v>
      </c>
      <c r="C125">
        <v>2579</v>
      </c>
      <c r="D125" s="1">
        <v>38961</v>
      </c>
      <c r="E125">
        <v>1455</v>
      </c>
      <c r="F125" s="2">
        <v>0.255</v>
      </c>
      <c r="G125" s="2">
        <f>(C125-E125)/C125</f>
        <v>0.43582784024815818</v>
      </c>
      <c r="H125" s="2">
        <f>(C125-(E125/1.161))/C125</f>
        <v>0.51406360055827582</v>
      </c>
      <c r="I125">
        <f t="shared" si="13"/>
        <v>1269.4875000000002</v>
      </c>
      <c r="J125" s="2">
        <f>(C125-I125)/C125</f>
        <v>0.50775979061651799</v>
      </c>
      <c r="K125" s="2">
        <f>(C125-(I125/1.161))/C125</f>
        <v>0.57602049148709566</v>
      </c>
      <c r="L125">
        <v>1372</v>
      </c>
      <c r="M125" s="2">
        <v>0.22900000000000001</v>
      </c>
      <c r="N125" s="2">
        <f>(C125-L125)/C125</f>
        <v>0.4680108569212873</v>
      </c>
      <c r="O125" s="2">
        <f>((C125-(I125/1.156))/C125)</f>
        <v>0.574186670083493</v>
      </c>
      <c r="P125">
        <f t="shared" si="11"/>
        <v>1214.9059999999999</v>
      </c>
      <c r="Q125" s="2">
        <f>(C125-P125)/C125</f>
        <v>0.52892361380379993</v>
      </c>
      <c r="R125" s="2">
        <f>(C125-(P125/1.156))/C125</f>
        <v>0.59249447560882351</v>
      </c>
      <c r="S125" s="2">
        <f t="shared" si="16"/>
        <v>-2.1163823187281938E-2</v>
      </c>
      <c r="T125">
        <v>1401</v>
      </c>
      <c r="U125" s="4">
        <v>0.22900000000000001</v>
      </c>
      <c r="V125" s="2">
        <f>(C125-T125)/C125</f>
        <v>0.45676618844513378</v>
      </c>
      <c r="W125" s="2">
        <f>(C125-(T125/1.153))/C125</f>
        <v>0.52885185467921403</v>
      </c>
      <c r="X125">
        <f t="shared" si="14"/>
        <v>1240.5854999999999</v>
      </c>
      <c r="Y125" s="2">
        <f>(C125-X125)/C125</f>
        <v>0.51896645986816603</v>
      </c>
      <c r="Z125" s="2">
        <f>(C125-(X125/1.153))/C125</f>
        <v>0.58279831731844411</v>
      </c>
      <c r="AA125" s="2">
        <f t="shared" si="15"/>
        <v>9.9571539356339001E-3</v>
      </c>
    </row>
    <row r="126" spans="1:27" ht="12.75" customHeight="1">
      <c r="A126" t="s">
        <v>19</v>
      </c>
      <c r="B126" t="s">
        <v>19</v>
      </c>
      <c r="C126">
        <v>2978</v>
      </c>
      <c r="D126" s="1">
        <v>38961</v>
      </c>
      <c r="E126">
        <v>1551</v>
      </c>
      <c r="F126" s="2">
        <v>0.254</v>
      </c>
      <c r="G126" s="2">
        <f>(C126-E126)/C126</f>
        <v>0.47918065815983879</v>
      </c>
      <c r="H126" s="2">
        <f>(C126-(E126/1.161))/C126</f>
        <v>0.55140452899210923</v>
      </c>
      <c r="I126">
        <f t="shared" si="13"/>
        <v>1354.0229999999999</v>
      </c>
      <c r="J126" s="2">
        <f>(C126-I126)/C126</f>
        <v>0.54532471457353937</v>
      </c>
      <c r="K126" s="2">
        <f>(C126-(I126/1.161))/C126</f>
        <v>0.60837615381011134</v>
      </c>
      <c r="L126">
        <v>1374</v>
      </c>
      <c r="M126" s="2">
        <v>0.22</v>
      </c>
      <c r="N126" s="2">
        <f>(C126-L126)/C126</f>
        <v>0.5386165211551377</v>
      </c>
      <c r="O126" s="2">
        <f>((C126-(I126/1.156))/C126)</f>
        <v>0.6066822790428541</v>
      </c>
      <c r="P126">
        <f t="shared" si="11"/>
        <v>1222.8600000000001</v>
      </c>
      <c r="Q126" s="2">
        <f>(C126-P126)/C126</f>
        <v>0.58936870382807249</v>
      </c>
      <c r="R126" s="2">
        <f>(C126-(P126/1.156))/C126</f>
        <v>0.64478261576822871</v>
      </c>
      <c r="S126" s="2">
        <f t="shared" si="16"/>
        <v>-4.4043989254533122E-2</v>
      </c>
      <c r="T126">
        <v>1337</v>
      </c>
      <c r="U126" s="4">
        <v>0.16300000000000001</v>
      </c>
      <c r="V126" s="2">
        <f>(C126-T126)/C126</f>
        <v>0.551040967092008</v>
      </c>
      <c r="W126" s="2">
        <f>(C126-(T126/1.153))/C126</f>
        <v>0.61061662367043201</v>
      </c>
      <c r="X126">
        <f t="shared" si="14"/>
        <v>1228.0345</v>
      </c>
      <c r="Y126" s="2">
        <f>(C126-X126)/C126</f>
        <v>0.58763112827400943</v>
      </c>
      <c r="Z126" s="2">
        <f>(C126-(X126/1.153))/C126</f>
        <v>0.64235136884129185</v>
      </c>
      <c r="AA126" s="2">
        <f t="shared" si="15"/>
        <v>1.7375755540630644E-3</v>
      </c>
    </row>
    <row r="127" spans="1:27" ht="12.75" customHeight="1">
      <c r="A127" t="s">
        <v>19</v>
      </c>
      <c r="C127">
        <v>2723</v>
      </c>
      <c r="D127" s="1">
        <v>38961</v>
      </c>
      <c r="E127">
        <v>1452</v>
      </c>
      <c r="F127" s="2">
        <v>0.248</v>
      </c>
      <c r="G127" s="2">
        <f>(C127-E127)/C127</f>
        <v>0.4667645978699963</v>
      </c>
      <c r="H127" s="2">
        <f>(C127-(E127/1.161))/C127</f>
        <v>0.54071024795003997</v>
      </c>
      <c r="I127">
        <f t="shared" si="13"/>
        <v>1271.952</v>
      </c>
      <c r="J127" s="2">
        <f>(C127-I127)/C127</f>
        <v>0.53288578773411677</v>
      </c>
      <c r="K127" s="2">
        <f>(C127-(I127/1.161))/C127</f>
        <v>0.59766217720423498</v>
      </c>
      <c r="L127">
        <v>1253</v>
      </c>
      <c r="M127" s="2">
        <v>0.22</v>
      </c>
      <c r="N127" s="2">
        <f>(C127-L127)/C127</f>
        <v>0.53984575835475579</v>
      </c>
      <c r="O127" s="2">
        <f>((C127-(I127/1.156))/C127)</f>
        <v>0.59592196170771339</v>
      </c>
      <c r="P127">
        <f t="shared" si="11"/>
        <v>1115.17</v>
      </c>
      <c r="Q127" s="2">
        <f>(C127-P127)/C127</f>
        <v>0.5904627249357326</v>
      </c>
      <c r="R127" s="2">
        <f>(C127-(P127/1.156))/C127</f>
        <v>0.64572900080945728</v>
      </c>
      <c r="S127" s="2">
        <f t="shared" si="16"/>
        <v>-5.757693720161583E-2</v>
      </c>
      <c r="T127">
        <v>1199</v>
      </c>
      <c r="U127" s="4">
        <v>0.216</v>
      </c>
      <c r="V127" s="2">
        <f>(C127-T127)/C127</f>
        <v>0.55967682702901211</v>
      </c>
      <c r="W127" s="2">
        <f>(C127-(T127/1.153))/C127</f>
        <v>0.61810652821249967</v>
      </c>
      <c r="X127">
        <f t="shared" si="14"/>
        <v>1069.508</v>
      </c>
      <c r="Y127" s="2">
        <f>(C127-X127)/C127</f>
        <v>0.60723172970987882</v>
      </c>
      <c r="Z127" s="2">
        <f>(C127-(X127/1.153))/C127</f>
        <v>0.65935102316554972</v>
      </c>
      <c r="AA127" s="2">
        <f t="shared" si="15"/>
        <v>-1.6769004774146223E-2</v>
      </c>
    </row>
    <row r="128" spans="1:27" ht="12.75" customHeight="1">
      <c r="A128" t="s">
        <v>19</v>
      </c>
      <c r="B128" t="s">
        <v>107</v>
      </c>
      <c r="C128">
        <v>2743</v>
      </c>
      <c r="D128" s="1">
        <v>38991</v>
      </c>
      <c r="E128">
        <v>1543</v>
      </c>
      <c r="F128" s="2">
        <v>0.186</v>
      </c>
      <c r="G128" s="2">
        <f>(C128-E128)/C128</f>
        <v>0.43747721472839957</v>
      </c>
      <c r="H128" s="2">
        <f>(C128-(E128/1.163))/C128</f>
        <v>0.51631746752226959</v>
      </c>
      <c r="I128">
        <f t="shared" si="13"/>
        <v>1399.501</v>
      </c>
      <c r="J128" s="2">
        <f>(C128-I128)/C128</f>
        <v>0.48979183375865842</v>
      </c>
      <c r="K128" s="2">
        <f>(C128-(I128/1.163))/C128</f>
        <v>0.56129994304269859</v>
      </c>
      <c r="L128">
        <v>1300</v>
      </c>
      <c r="M128" s="2">
        <v>0.17199999999999999</v>
      </c>
      <c r="N128" s="2">
        <f>(C128-L128)/C128</f>
        <v>0.52606635071090047</v>
      </c>
      <c r="O128" s="2">
        <f>(C128-(L128/1.158))/C128</f>
        <v>0.5907308728073406</v>
      </c>
      <c r="P128">
        <f t="shared" si="11"/>
        <v>1188.2</v>
      </c>
      <c r="Q128" s="2">
        <f>(C128-P128)/C128</f>
        <v>0.566824644549763</v>
      </c>
      <c r="R128" s="2">
        <f>(C128-(P128/1.158))/C128</f>
        <v>0.62592801774590934</v>
      </c>
      <c r="S128" s="2">
        <f t="shared" si="16"/>
        <v>-7.7032810791104578E-2</v>
      </c>
      <c r="T128">
        <v>1194</v>
      </c>
      <c r="U128" s="4">
        <v>0.22600000000000001</v>
      </c>
      <c r="V128" s="2">
        <f>(C128-T128)/C128</f>
        <v>0.56471017134524248</v>
      </c>
      <c r="W128" s="2">
        <f>(C128-(T128/1.148))/C128</f>
        <v>0.62082767538784178</v>
      </c>
      <c r="X128">
        <f t="shared" si="14"/>
        <v>1059.078</v>
      </c>
      <c r="Y128" s="2">
        <f>(C128-X128)/C128</f>
        <v>0.61389792198323001</v>
      </c>
      <c r="Z128" s="2">
        <f>(C128-(X128/1.148))/C128</f>
        <v>0.6636741480690157</v>
      </c>
      <c r="AA128" s="2">
        <f t="shared" si="15"/>
        <v>-4.7073277433467009E-2</v>
      </c>
    </row>
    <row r="129" spans="1:27" ht="12.75" customHeight="1">
      <c r="A129" t="s">
        <v>59</v>
      </c>
      <c r="B129" t="s">
        <v>46</v>
      </c>
      <c r="C129">
        <v>5729</v>
      </c>
      <c r="D129" s="1">
        <v>38991</v>
      </c>
      <c r="E129">
        <v>4331</v>
      </c>
      <c r="F129" s="2">
        <v>0.21199999999999999</v>
      </c>
      <c r="G129" s="2">
        <f>(C129-E129)/C129</f>
        <v>0.244021644266015</v>
      </c>
      <c r="H129" s="2">
        <f>(C129-(E129/1.163))/C129</f>
        <v>0.34997561845745057</v>
      </c>
      <c r="I129">
        <f t="shared" si="13"/>
        <v>3871.9140000000002</v>
      </c>
      <c r="J129" s="2">
        <f>(C129-I129)/C129</f>
        <v>0.3241553499738174</v>
      </c>
      <c r="K129" s="2">
        <f>(C129-(I129/1.163))/C129</f>
        <v>0.41887820290096084</v>
      </c>
      <c r="L129">
        <v>4117</v>
      </c>
      <c r="M129" s="2">
        <v>0.20599999999999999</v>
      </c>
      <c r="N129" s="2">
        <f>(C129-L129)/C129</f>
        <v>0.28137545819514748</v>
      </c>
      <c r="O129" s="2">
        <f>(C129-(L129/1.158))/C129</f>
        <v>0.37942612970219985</v>
      </c>
      <c r="P129">
        <f t="shared" si="11"/>
        <v>3692.9490000000001</v>
      </c>
      <c r="Q129" s="2">
        <f>(C129-P129)/C129</f>
        <v>0.35539378600104732</v>
      </c>
      <c r="R129" s="2">
        <f>(C129-(P129/1.158))/C129</f>
        <v>0.44334523834287326</v>
      </c>
      <c r="S129" s="2">
        <f t="shared" si="16"/>
        <v>-3.1238436027229921E-2</v>
      </c>
      <c r="T129">
        <v>4138</v>
      </c>
      <c r="U129" s="4">
        <v>0.223</v>
      </c>
      <c r="V129" s="2">
        <f>(C129-T129)/C129</f>
        <v>0.27770989701518589</v>
      </c>
      <c r="W129" s="2">
        <f>(C129-(T129/1.148))/C129</f>
        <v>0.37082743642437793</v>
      </c>
      <c r="X129">
        <f t="shared" si="14"/>
        <v>3676.6129999999998</v>
      </c>
      <c r="Y129" s="2">
        <f>(C129-X129)/C129</f>
        <v>0.35824524349799269</v>
      </c>
      <c r="Z129" s="2">
        <f>(C129-(X129/1.148))/C129</f>
        <v>0.44098017726305982</v>
      </c>
      <c r="AA129" s="2">
        <f t="shared" si="15"/>
        <v>-2.8514574969453754E-3</v>
      </c>
    </row>
    <row r="130" spans="1:27" ht="12.75" customHeight="1">
      <c r="A130" t="s">
        <v>59</v>
      </c>
      <c r="C130">
        <v>4931</v>
      </c>
      <c r="D130" s="1">
        <v>38991</v>
      </c>
      <c r="E130">
        <v>3410</v>
      </c>
      <c r="F130" s="2">
        <v>0.22800000000000001</v>
      </c>
      <c r="G130" s="2">
        <f>(C130-E130)/C130</f>
        <v>0.30845670249442303</v>
      </c>
      <c r="H130" s="2">
        <f>(C130-(E130/1.163))/C130</f>
        <v>0.40537979578196304</v>
      </c>
      <c r="I130">
        <f t="shared" si="13"/>
        <v>3021.26</v>
      </c>
      <c r="J130" s="2">
        <f>(C130-I130)/C130</f>
        <v>0.38729263841005879</v>
      </c>
      <c r="K130" s="2">
        <f>(C130-(I130/1.163))/C130</f>
        <v>0.47316649906281927</v>
      </c>
      <c r="L130">
        <v>3164</v>
      </c>
      <c r="M130" s="2">
        <v>0.20499999999999999</v>
      </c>
      <c r="N130" s="2">
        <f>(C130-L130)/C130</f>
        <v>0.3583451632528899</v>
      </c>
      <c r="O130" s="2">
        <f>(C130-(L130/1.158))/C130</f>
        <v>0.44589392336173556</v>
      </c>
      <c r="P130">
        <f t="shared" si="11"/>
        <v>2839.69</v>
      </c>
      <c r="Q130" s="2">
        <f>(C130-P130)/C130</f>
        <v>0.42411478401946867</v>
      </c>
      <c r="R130" s="2">
        <f>(C130-(P130/1.158))/C130</f>
        <v>0.5026897962171577</v>
      </c>
      <c r="S130" s="2">
        <f t="shared" si="16"/>
        <v>-3.6822145609409884E-2</v>
      </c>
      <c r="T130">
        <v>3111</v>
      </c>
      <c r="U130" s="4">
        <v>0.20799999999999999</v>
      </c>
      <c r="V130" s="2">
        <f>(C130-T130)/C130</f>
        <v>0.3690934901642669</v>
      </c>
      <c r="W130" s="2">
        <f>(C130-(T130/1.148))/C130</f>
        <v>0.45042986948106867</v>
      </c>
      <c r="X130">
        <f t="shared" si="14"/>
        <v>2787.4560000000001</v>
      </c>
      <c r="Y130" s="2">
        <f>(C130-X130)/C130</f>
        <v>0.43470776718718313</v>
      </c>
      <c r="Z130" s="2">
        <f>(C130-(X130/1.148))/C130</f>
        <v>0.50758516305503754</v>
      </c>
      <c r="AA130" s="2">
        <f t="shared" si="15"/>
        <v>-1.0592983167714454E-2</v>
      </c>
    </row>
    <row r="131" spans="1:27" ht="12.75" customHeight="1">
      <c r="A131" t="s">
        <v>59</v>
      </c>
      <c r="B131" s="3" t="s">
        <v>217</v>
      </c>
      <c r="C131">
        <v>4081</v>
      </c>
      <c r="D131" s="1">
        <v>38991</v>
      </c>
      <c r="E131">
        <v>2852</v>
      </c>
      <c r="F131" s="2">
        <v>0.26</v>
      </c>
      <c r="G131" s="2">
        <f>(C131-E131)/C131</f>
        <v>0.30115167851016905</v>
      </c>
      <c r="H131" s="2">
        <f>(C131-(E131/1.163))/C131</f>
        <v>0.39909860576970685</v>
      </c>
      <c r="I131">
        <f t="shared" si="13"/>
        <v>2481.2399999999998</v>
      </c>
      <c r="J131" s="2">
        <f>(C131-I131)/C131</f>
        <v>0.39200196030384715</v>
      </c>
      <c r="K131" s="2">
        <f>(C131-(I131/1.163))/C131</f>
        <v>0.47721578701964495</v>
      </c>
      <c r="L131">
        <v>2535</v>
      </c>
      <c r="M131" s="2">
        <v>0.25800000000000001</v>
      </c>
      <c r="N131" s="2">
        <f>(C131-L131)/C131</f>
        <v>0.37882871845135996</v>
      </c>
      <c r="O131" s="2">
        <f>(C131-(L131/1.158))/C131</f>
        <v>0.46358265842086349</v>
      </c>
      <c r="P131">
        <f t="shared" si="11"/>
        <v>2207.9850000000001</v>
      </c>
      <c r="Q131" s="2">
        <f>(C131-P131)/C131</f>
        <v>0.45895981377113448</v>
      </c>
      <c r="R131" s="2">
        <f>(C131-(P131/1.158))/C131</f>
        <v>0.53278049548457207</v>
      </c>
      <c r="S131" s="2">
        <f t="shared" si="16"/>
        <v>-6.6957853467287332E-2</v>
      </c>
      <c r="T131">
        <v>2401</v>
      </c>
      <c r="U131" s="4">
        <v>0.20899999999999999</v>
      </c>
      <c r="V131" s="2">
        <f>(C131-T131)/C131</f>
        <v>0.411663807890223</v>
      </c>
      <c r="W131" s="2">
        <f>(C131-(T131/1.148))/C131</f>
        <v>0.48751202777893987</v>
      </c>
      <c r="X131">
        <f t="shared" si="14"/>
        <v>2150.0954999999999</v>
      </c>
      <c r="Y131" s="2">
        <f>(C131-X131)/C131</f>
        <v>0.47314493996569473</v>
      </c>
      <c r="Z131" s="2">
        <f>(C131-(X131/1.148))/C131</f>
        <v>0.54106702087604064</v>
      </c>
      <c r="AA131" s="2">
        <f t="shared" si="15"/>
        <v>-1.4185126194560249E-2</v>
      </c>
    </row>
    <row r="132" spans="1:27" ht="12.75" customHeight="1">
      <c r="A132" t="s">
        <v>1</v>
      </c>
      <c r="B132" t="s">
        <v>1</v>
      </c>
      <c r="C132">
        <v>2012</v>
      </c>
      <c r="D132" s="1">
        <v>38961</v>
      </c>
      <c r="E132">
        <v>1422</v>
      </c>
      <c r="F132" s="2">
        <v>0.16500000000000001</v>
      </c>
      <c r="G132" s="2">
        <f>(C132-E132)/C132</f>
        <v>0.29324055666003979</v>
      </c>
      <c r="H132" s="2">
        <f>(C132-(E132/1.161))/C132</f>
        <v>0.39124940280795845</v>
      </c>
      <c r="I132">
        <f t="shared" si="13"/>
        <v>1304.6849999999999</v>
      </c>
      <c r="J132" s="2">
        <f>(C132-I132)/C132</f>
        <v>0.35154821073558651</v>
      </c>
      <c r="K132" s="2">
        <f>(C132-(I132/1.161))/C132</f>
        <v>0.44147132707630199</v>
      </c>
      <c r="L132">
        <v>1236</v>
      </c>
      <c r="M132" s="2">
        <v>0.19500000000000001</v>
      </c>
      <c r="N132" s="2">
        <f>(C132-L132)/C132</f>
        <v>0.38568588469184889</v>
      </c>
      <c r="O132" s="2">
        <f>((C132-(I132/1.156))/C132)</f>
        <v>0.43905554561901944</v>
      </c>
      <c r="P132">
        <f t="shared" si="11"/>
        <v>1115.49</v>
      </c>
      <c r="Q132" s="2">
        <f>(C132-P132)/C132</f>
        <v>0.44558151093439363</v>
      </c>
      <c r="R132" s="2">
        <f>(C132-(P132/1.156))/C132</f>
        <v>0.52039923091210516</v>
      </c>
      <c r="S132" s="2">
        <f t="shared" si="16"/>
        <v>-9.4033300198807124E-2</v>
      </c>
      <c r="T132">
        <v>1225</v>
      </c>
      <c r="U132" s="4">
        <v>0.23400000000000001</v>
      </c>
      <c r="V132" s="2">
        <f>(C132-T132)/C132</f>
        <v>0.39115308151093442</v>
      </c>
      <c r="W132" s="2">
        <f>(C132-(T132/1.153))/C132</f>
        <v>0.47194543062526834</v>
      </c>
      <c r="X132">
        <f t="shared" si="14"/>
        <v>1081.675</v>
      </c>
      <c r="Y132" s="2">
        <f>(C132-X132)/C132</f>
        <v>0.46238817097415508</v>
      </c>
      <c r="Z132" s="2">
        <f>(C132-(X132/1.153))/C132</f>
        <v>0.53372781524211188</v>
      </c>
      <c r="AA132" s="2">
        <f t="shared" si="15"/>
        <v>-1.6806660039761445E-2</v>
      </c>
    </row>
    <row r="133" spans="1:27" ht="12.75" customHeight="1">
      <c r="A133" t="s">
        <v>1</v>
      </c>
      <c r="C133">
        <v>2277</v>
      </c>
      <c r="D133" s="1">
        <v>38961</v>
      </c>
      <c r="E133">
        <v>1443</v>
      </c>
      <c r="F133" s="2">
        <v>0.24099999999999999</v>
      </c>
      <c r="G133" s="2">
        <f>(C133-E133)/C133</f>
        <v>0.3662714097496706</v>
      </c>
      <c r="H133" s="2">
        <f>(C133-(E133/1.161))/C133</f>
        <v>0.45415280770858796</v>
      </c>
      <c r="I133">
        <f t="shared" si="13"/>
        <v>1269.1184999999998</v>
      </c>
      <c r="J133" s="2">
        <f>(C133-I133)/C133</f>
        <v>0.44263570487483539</v>
      </c>
      <c r="K133" s="2">
        <f>(C133-(I133/1.161))/C133</f>
        <v>0.51992739437970314</v>
      </c>
      <c r="L133">
        <v>1268</v>
      </c>
      <c r="M133" s="2">
        <v>0.217</v>
      </c>
      <c r="N133" s="2">
        <f>(C133-L133)/C133</f>
        <v>0.44312692138779097</v>
      </c>
      <c r="O133" s="2">
        <f>((C133-(I133/1.156))/C133)</f>
        <v>0.51785095577407902</v>
      </c>
      <c r="P133">
        <f t="shared" si="11"/>
        <v>1130.422</v>
      </c>
      <c r="Q133" s="2">
        <f>(C133-P133)/C133</f>
        <v>0.50354765041721561</v>
      </c>
      <c r="R133" s="2">
        <f>(C133-(P133/1.156))/C133</f>
        <v>0.57054295018790269</v>
      </c>
      <c r="S133" s="2">
        <f t="shared" si="16"/>
        <v>-6.0911945542380219E-2</v>
      </c>
      <c r="T133">
        <v>1267</v>
      </c>
      <c r="U133" s="4">
        <v>0.22600000000000001</v>
      </c>
      <c r="V133" s="2">
        <f>(C133-T133)/C133</f>
        <v>0.44356609574000877</v>
      </c>
      <c r="W133" s="2">
        <f>(C133-(T133/1.153))/C133</f>
        <v>0.5174033787857838</v>
      </c>
      <c r="X133">
        <f t="shared" si="14"/>
        <v>1123.829</v>
      </c>
      <c r="Y133" s="2">
        <f>(C133-X133)/C133</f>
        <v>0.50644312692138782</v>
      </c>
      <c r="Z133" s="2">
        <f>(C133-(X133/1.153))/C133</f>
        <v>0.57193679698299027</v>
      </c>
      <c r="AA133" s="2">
        <f t="shared" si="15"/>
        <v>-2.8954765041722119E-3</v>
      </c>
    </row>
    <row r="134" spans="1:27" ht="12.75" customHeight="1">
      <c r="A134" t="s">
        <v>3</v>
      </c>
      <c r="B134" t="s">
        <v>3</v>
      </c>
      <c r="C134">
        <v>2418</v>
      </c>
      <c r="D134" s="1">
        <v>38961</v>
      </c>
      <c r="E134">
        <v>1610</v>
      </c>
      <c r="F134" s="2">
        <v>0.20699999999999999</v>
      </c>
      <c r="G134" s="2">
        <f>(C134-E134)/C134</f>
        <v>0.33416046319272125</v>
      </c>
      <c r="H134" s="2">
        <f>(C134-(E134/1.161))/C134</f>
        <v>0.42649480033826126</v>
      </c>
      <c r="I134">
        <f t="shared" si="13"/>
        <v>1443.365</v>
      </c>
      <c r="J134" s="2">
        <f>(C134-I134)/C134</f>
        <v>0.4030748552522746</v>
      </c>
      <c r="K134" s="2">
        <f>(C134-(I134/1.161))/C134</f>
        <v>0.48585258850325114</v>
      </c>
      <c r="L134">
        <v>1341</v>
      </c>
      <c r="M134" s="2">
        <v>0.23400000000000001</v>
      </c>
      <c r="N134" s="2">
        <f>(C134-L134)/C134</f>
        <v>0.44540942928039701</v>
      </c>
      <c r="O134" s="2">
        <f>((C134-(I134/1.156))/C134)</f>
        <v>0.48362876751926859</v>
      </c>
      <c r="P134">
        <f t="shared" si="11"/>
        <v>1184.1030000000001</v>
      </c>
      <c r="Q134" s="2">
        <f>(C134-P134)/C134</f>
        <v>0.51029652605459053</v>
      </c>
      <c r="R134" s="2">
        <f>(C134-(P134/1.156))/C134</f>
        <v>0.57638107790189486</v>
      </c>
      <c r="S134" s="2">
        <f t="shared" si="16"/>
        <v>-0.10722167080231593</v>
      </c>
      <c r="T134">
        <v>1317</v>
      </c>
      <c r="U134" s="4">
        <v>0.245</v>
      </c>
      <c r="V134" s="2">
        <f>(C134-T134)/C134</f>
        <v>0.45533498759305213</v>
      </c>
      <c r="W134" s="2">
        <f>(C134-(T134/1.153))/C134</f>
        <v>0.52761057033222214</v>
      </c>
      <c r="X134">
        <f t="shared" si="14"/>
        <v>1155.6675</v>
      </c>
      <c r="Y134" s="2">
        <f>(C134-X134)/C134</f>
        <v>0.52205645161290326</v>
      </c>
      <c r="Z134" s="2">
        <f>(C134-(X134/1.153))/C134</f>
        <v>0.58547827546652487</v>
      </c>
      <c r="AA134" s="2">
        <f t="shared" si="15"/>
        <v>-1.1759925558312734E-2</v>
      </c>
    </row>
    <row r="135" spans="1:27" ht="12.75" customHeight="1">
      <c r="A135" t="s">
        <v>3</v>
      </c>
      <c r="C135">
        <v>2457</v>
      </c>
      <c r="D135" s="1">
        <v>38961</v>
      </c>
      <c r="E135">
        <v>1631</v>
      </c>
      <c r="F135" s="2">
        <v>0.22700000000000001</v>
      </c>
      <c r="G135" s="2">
        <f>(C135-E135)/C135</f>
        <v>0.33618233618233617</v>
      </c>
      <c r="H135" s="2">
        <f>(C135-(E135/1.161))/C135</f>
        <v>0.42823629300804156</v>
      </c>
      <c r="I135">
        <f t="shared" si="13"/>
        <v>1445.8815</v>
      </c>
      <c r="J135" s="2">
        <f>(C135-I135)/C135</f>
        <v>0.41152564102564104</v>
      </c>
      <c r="K135" s="2">
        <f>(C135-(I135/1.161))/C135</f>
        <v>0.4931314737516288</v>
      </c>
      <c r="L135">
        <v>1387</v>
      </c>
      <c r="M135" s="2">
        <v>0.23699999999999999</v>
      </c>
      <c r="N135" s="2">
        <f>(C135-L135)/C135</f>
        <v>0.43549043549043548</v>
      </c>
      <c r="O135" s="2">
        <f>((C135-(I135/1.156))/C135)</f>
        <v>0.49093913583532961</v>
      </c>
      <c r="P135">
        <f t="shared" si="11"/>
        <v>1222.6405</v>
      </c>
      <c r="Q135" s="2">
        <f>(C135-P135)/C135</f>
        <v>0.5023848188848189</v>
      </c>
      <c r="R135" s="2">
        <f>(C135-(P135/1.156))/C135</f>
        <v>0.56953704055780174</v>
      </c>
      <c r="S135" s="2">
        <f t="shared" si="16"/>
        <v>-9.0859177859177853E-2</v>
      </c>
      <c r="T135">
        <v>1363</v>
      </c>
      <c r="U135" s="4">
        <v>0.246</v>
      </c>
      <c r="V135" s="2">
        <f>(C135-T135)/C135</f>
        <v>0.44525844525844527</v>
      </c>
      <c r="W135" s="2">
        <f>(C135-(T135/1.153))/C135</f>
        <v>0.51887115807323958</v>
      </c>
      <c r="X135">
        <f t="shared" si="14"/>
        <v>1195.3510000000001</v>
      </c>
      <c r="Y135" s="2">
        <f>(C135-X135)/C135</f>
        <v>0.5134916564916564</v>
      </c>
      <c r="Z135" s="2">
        <f>(C135-(X135/1.153))/C135</f>
        <v>0.57805000563023112</v>
      </c>
      <c r="AA135" s="2">
        <f t="shared" si="15"/>
        <v>-1.1106837606837505E-2</v>
      </c>
    </row>
    <row r="136" spans="1:27" ht="12.75" customHeight="1">
      <c r="A136" s="3" t="s">
        <v>261</v>
      </c>
      <c r="C136">
        <v>2754</v>
      </c>
      <c r="D136" s="1">
        <v>38961</v>
      </c>
      <c r="E136">
        <v>1849</v>
      </c>
      <c r="F136" s="2">
        <v>0.26700000000000002</v>
      </c>
      <c r="G136" s="2">
        <f>(C136-E136)/C136</f>
        <v>0.32861292665214231</v>
      </c>
      <c r="H136" s="2">
        <f>(C136-(E136/1.161))/C136</f>
        <v>0.42171656042389521</v>
      </c>
      <c r="I136">
        <f t="shared" si="13"/>
        <v>1602.1585</v>
      </c>
      <c r="J136" s="2">
        <f>(C136-I136)/C136</f>
        <v>0.41824310094408135</v>
      </c>
      <c r="K136" s="2">
        <f>(C136-(I136/1.161))/C136</f>
        <v>0.49891739960730519</v>
      </c>
      <c r="L136">
        <v>1820</v>
      </c>
      <c r="M136" s="2">
        <v>0.23499999999999999</v>
      </c>
      <c r="N136" s="2">
        <f>(C136-L136)/C136</f>
        <v>0.33914306463326072</v>
      </c>
      <c r="O136" s="2">
        <f>((C136-(I136/1.156))/C136)</f>
        <v>0.49675008732186959</v>
      </c>
      <c r="P136">
        <f t="shared" si="11"/>
        <v>1606.15</v>
      </c>
      <c r="Q136" s="2">
        <f>(C136-P136)/C136</f>
        <v>0.41679375453885253</v>
      </c>
      <c r="R136" s="2">
        <f>(C136-(P136/1.156))/C136</f>
        <v>0.49549632745575478</v>
      </c>
      <c r="S136" s="2">
        <f t="shared" si="16"/>
        <v>1.449346405228813E-3</v>
      </c>
      <c r="T136">
        <v>1848</v>
      </c>
      <c r="U136" s="4">
        <v>0.21299999999999999</v>
      </c>
      <c r="V136" s="2">
        <f>(C136-T136)/C136</f>
        <v>0.32897603485838778</v>
      </c>
      <c r="W136" s="2">
        <f>(C136-(T136/1.153))/C136</f>
        <v>0.41801911089192351</v>
      </c>
      <c r="X136">
        <f t="shared" si="14"/>
        <v>1651.1879999999999</v>
      </c>
      <c r="Y136" s="2">
        <f>(C136-X136)/C136</f>
        <v>0.40044008714596957</v>
      </c>
      <c r="Z136" s="2">
        <f>(C136-(X136/1.153))/C136</f>
        <v>0.48000007558193375</v>
      </c>
      <c r="AA136" s="2">
        <f t="shared" si="15"/>
        <v>1.6353667392882965E-2</v>
      </c>
    </row>
    <row r="137" spans="1:27" ht="12.75" customHeight="1">
      <c r="A137" s="3" t="s">
        <v>261</v>
      </c>
      <c r="B137" t="s">
        <v>88</v>
      </c>
      <c r="C137">
        <v>3234</v>
      </c>
      <c r="D137" s="1">
        <v>38991</v>
      </c>
      <c r="E137">
        <v>2705</v>
      </c>
      <c r="F137" s="2">
        <v>0.24</v>
      </c>
      <c r="G137" s="2">
        <f>(C137-E137)/C137</f>
        <v>0.16357452071737785</v>
      </c>
      <c r="H137" s="2">
        <f>(C137-(E137/1.163))/C137</f>
        <v>0.28080354317917272</v>
      </c>
      <c r="I137">
        <f t="shared" si="13"/>
        <v>2380.4</v>
      </c>
      <c r="J137" s="2">
        <f>(C137-I137)/C137</f>
        <v>0.2639455782312925</v>
      </c>
      <c r="K137" s="2">
        <f>(C137-(I137/1.163))/C137</f>
        <v>0.36710711799767198</v>
      </c>
      <c r="L137">
        <v>2647</v>
      </c>
      <c r="M137" s="2">
        <v>0.27300000000000002</v>
      </c>
      <c r="N137" s="2">
        <f>(C137-L137)/C137</f>
        <v>0.18150896722325294</v>
      </c>
      <c r="O137" s="2">
        <f>(C137-(L137/1.158))/C137</f>
        <v>0.29318563663493347</v>
      </c>
      <c r="P137">
        <f t="shared" si="11"/>
        <v>2285.6844999999998</v>
      </c>
      <c r="Q137" s="2">
        <f>(C137-P137)/C137</f>
        <v>0.29323299319727897</v>
      </c>
      <c r="R137" s="2">
        <f>(C137-(P137/1.158))/C137</f>
        <v>0.38966579723426503</v>
      </c>
      <c r="S137" s="2">
        <f t="shared" si="16"/>
        <v>-2.9287414965986469E-2</v>
      </c>
      <c r="T137">
        <v>2687</v>
      </c>
      <c r="U137" s="4">
        <v>0.254</v>
      </c>
      <c r="V137" s="2">
        <f>(C137-T137)/C137</f>
        <v>0.16914038342609772</v>
      </c>
      <c r="W137" s="2">
        <f>(C137-(T137/1.148))/C137</f>
        <v>0.27625468939555542</v>
      </c>
      <c r="X137">
        <f t="shared" si="14"/>
        <v>2345.7510000000002</v>
      </c>
      <c r="Y137" s="2">
        <f>(C137-X137)/C137</f>
        <v>0.27465955473098325</v>
      </c>
      <c r="Z137" s="2">
        <f>(C137-(X137/1.148))/C137</f>
        <v>0.36817034384231984</v>
      </c>
      <c r="AA137" s="2">
        <f t="shared" si="15"/>
        <v>1.8573438466295722E-2</v>
      </c>
    </row>
    <row r="138" spans="1:27" ht="12.75" customHeight="1">
      <c r="A138" s="3" t="s">
        <v>261</v>
      </c>
      <c r="B138" t="s">
        <v>89</v>
      </c>
      <c r="C138">
        <v>4016</v>
      </c>
      <c r="D138" s="1">
        <v>38991</v>
      </c>
      <c r="E138">
        <v>1638</v>
      </c>
      <c r="F138" s="2">
        <v>0.14699999999999999</v>
      </c>
      <c r="G138" s="2">
        <f>(C138-E138)/C138</f>
        <v>0.59213147410358569</v>
      </c>
      <c r="H138" s="2">
        <f>(C138-(E138/1.163))/C138</f>
        <v>0.64929619441408915</v>
      </c>
      <c r="I138">
        <f t="shared" si="13"/>
        <v>1517.607</v>
      </c>
      <c r="J138" s="2">
        <f>(C138-I138)/C138</f>
        <v>0.62210981075697214</v>
      </c>
      <c r="K138" s="2">
        <f>(C138-(I138/1.163))/C138</f>
        <v>0.67507292412465358</v>
      </c>
      <c r="L138">
        <v>1586</v>
      </c>
      <c r="M138" s="2">
        <v>0.16500000000000001</v>
      </c>
      <c r="N138" s="2">
        <f>(C138-L138)/C138</f>
        <v>0.60507968127490042</v>
      </c>
      <c r="O138" s="2">
        <f>(C138-(L138/1.158))/C138</f>
        <v>0.65896345533238365</v>
      </c>
      <c r="P138">
        <f t="shared" si="11"/>
        <v>1455.155</v>
      </c>
      <c r="Q138" s="2">
        <f>(C138-P138)/C138</f>
        <v>0.63766060756972121</v>
      </c>
      <c r="R138" s="2">
        <f>(C138-(P138/1.158))/C138</f>
        <v>0.68709897026746214</v>
      </c>
      <c r="S138" s="2">
        <f t="shared" si="16"/>
        <v>-1.5550796812749068E-2</v>
      </c>
      <c r="T138">
        <v>1588</v>
      </c>
      <c r="U138" s="4">
        <v>0.22600000000000001</v>
      </c>
      <c r="V138" s="2">
        <f>(C138-T138)/C138</f>
        <v>0.60458167330677293</v>
      </c>
      <c r="W138" s="2">
        <f>(C138-(T138/1.148))/C138</f>
        <v>0.65555894887349553</v>
      </c>
      <c r="X138">
        <f t="shared" si="14"/>
        <v>1408.556</v>
      </c>
      <c r="Y138" s="2">
        <f>(C138-X138)/C138</f>
        <v>0.64926394422310751</v>
      </c>
      <c r="Z138" s="2">
        <f>(C138-(X138/1.148))/C138</f>
        <v>0.69448078765079058</v>
      </c>
      <c r="AA138" s="2">
        <f t="shared" si="15"/>
        <v>-1.1603336653386309E-2</v>
      </c>
    </row>
    <row r="139" spans="1:27" ht="12.75" customHeight="1">
      <c r="A139" s="3" t="s">
        <v>261</v>
      </c>
      <c r="B139" t="s">
        <v>90</v>
      </c>
      <c r="C139">
        <v>3423</v>
      </c>
      <c r="D139" s="1">
        <v>38991</v>
      </c>
      <c r="E139">
        <v>2857</v>
      </c>
      <c r="F139" s="2">
        <v>0.26800000000000002</v>
      </c>
      <c r="G139" s="2">
        <f>(C139-E139)/C139</f>
        <v>0.16535203038270524</v>
      </c>
      <c r="H139" s="2">
        <f>(C139-(E139/1.163))/C139</f>
        <v>0.28233192638237775</v>
      </c>
      <c r="I139">
        <f t="shared" si="13"/>
        <v>2474.1619999999998</v>
      </c>
      <c r="J139" s="2">
        <f>(C139-I139)/C139</f>
        <v>0.27719485831142276</v>
      </c>
      <c r="K139" s="2">
        <f>(C139-(I139/1.163))/C139</f>
        <v>0.3784994482471391</v>
      </c>
      <c r="L139">
        <v>3138</v>
      </c>
      <c r="M139" s="2">
        <v>0.247</v>
      </c>
      <c r="N139" s="2">
        <f>(C139-L139)/C139</f>
        <v>8.3260297984224366E-2</v>
      </c>
      <c r="O139" s="2">
        <f>(C139-(L139/1.158))/C139</f>
        <v>0.20834222623853568</v>
      </c>
      <c r="P139">
        <f t="shared" si="11"/>
        <v>2750.4570000000003</v>
      </c>
      <c r="Q139" s="2">
        <f>(C139-P139)/C139</f>
        <v>0.19647765118317256</v>
      </c>
      <c r="R139" s="2">
        <f>(C139-(P139/1.158))/C139</f>
        <v>0.30611196129807638</v>
      </c>
      <c r="S139" s="2">
        <f t="shared" si="16"/>
        <v>8.0717207128250201E-2</v>
      </c>
      <c r="T139">
        <v>3236</v>
      </c>
      <c r="U139" s="4">
        <v>0.13900000000000001</v>
      </c>
      <c r="V139" s="2">
        <f>(C139-T139)/C139</f>
        <v>5.4630441133508616E-2</v>
      </c>
      <c r="W139" s="2">
        <f>(C139-(T139/1.148))/C139</f>
        <v>0.17650735290375313</v>
      </c>
      <c r="X139">
        <f t="shared" si="14"/>
        <v>3011.098</v>
      </c>
      <c r="Y139" s="2">
        <f>(C139-X139)/C139</f>
        <v>0.12033362547472978</v>
      </c>
      <c r="Z139" s="2">
        <f>(C139-(X139/1.148))/C139</f>
        <v>0.23374009187694222</v>
      </c>
      <c r="AA139" s="2">
        <f t="shared" si="15"/>
        <v>7.6144025708442781E-2</v>
      </c>
    </row>
    <row r="140" spans="1:27" ht="12.75" customHeight="1">
      <c r="A140" s="3" t="s">
        <v>261</v>
      </c>
      <c r="B140" t="s">
        <v>91</v>
      </c>
      <c r="C140">
        <v>2122</v>
      </c>
      <c r="D140" s="1">
        <v>38961</v>
      </c>
      <c r="E140">
        <v>1303</v>
      </c>
      <c r="F140" s="2">
        <v>0.221</v>
      </c>
      <c r="G140" s="2">
        <f>(C140-E140)/C140</f>
        <v>0.38595664467483504</v>
      </c>
      <c r="H140" s="2">
        <f>(C140-(E140/1.161))/C140</f>
        <v>0.47110822108082256</v>
      </c>
      <c r="I140">
        <f t="shared" si="13"/>
        <v>1159.0184999999999</v>
      </c>
      <c r="J140" s="2">
        <f>(C140-I140)/C140</f>
        <v>0.45380843543826582</v>
      </c>
      <c r="K140" s="2">
        <f>(C140-(I140/1.161))/C140</f>
        <v>0.52955076265139167</v>
      </c>
      <c r="L140">
        <v>1232</v>
      </c>
      <c r="M140" s="2">
        <v>0.14099999999999999</v>
      </c>
      <c r="N140" s="2">
        <f>(C140-L140)/C140</f>
        <v>0.41941564561734213</v>
      </c>
      <c r="O140" s="2">
        <f>((C140-(I140/1.156))/C140)</f>
        <v>0.52751594761095655</v>
      </c>
      <c r="P140">
        <f t="shared" si="11"/>
        <v>1145.144</v>
      </c>
      <c r="Q140" s="2">
        <f>(C140-P140)/C140</f>
        <v>0.46034684260131953</v>
      </c>
      <c r="R140" s="2">
        <f>(C140-(P140/1.156))/C140</f>
        <v>0.53317200917069163</v>
      </c>
      <c r="S140" s="2">
        <f t="shared" si="16"/>
        <v>-6.5384071630537055E-3</v>
      </c>
      <c r="T140">
        <v>1233</v>
      </c>
      <c r="U140" s="4">
        <v>0.123</v>
      </c>
      <c r="V140" s="2">
        <f>(C140-T140)/C140</f>
        <v>0.4189443920829406</v>
      </c>
      <c r="W140" s="2">
        <f>(C140-(T140/1.153))/C140</f>
        <v>0.49604890900515231</v>
      </c>
      <c r="X140">
        <f t="shared" si="14"/>
        <v>1157.1704999999999</v>
      </c>
      <c r="Y140" s="2">
        <f>(C140-X140)/C140</f>
        <v>0.45467931196983979</v>
      </c>
      <c r="Z140" s="2">
        <f>(C140-(X140/1.153))/C140</f>
        <v>0.52704190110133542</v>
      </c>
      <c r="AA140" s="2">
        <f t="shared" si="15"/>
        <v>5.6675306314797336E-3</v>
      </c>
    </row>
    <row r="141" spans="1:27" ht="12.75" customHeight="1">
      <c r="A141" s="3" t="s">
        <v>261</v>
      </c>
      <c r="B141" t="s">
        <v>92</v>
      </c>
      <c r="C141">
        <v>2674</v>
      </c>
      <c r="D141" s="1">
        <v>38991</v>
      </c>
      <c r="E141">
        <v>1784</v>
      </c>
      <c r="F141" s="2">
        <v>0.42899999999999999</v>
      </c>
      <c r="G141" s="2">
        <f>(C141-E141)/C141</f>
        <v>0.33283470456245323</v>
      </c>
      <c r="H141" s="2">
        <f>(C141-(E141/1.163))/C141</f>
        <v>0.42634110452489532</v>
      </c>
      <c r="I141">
        <f t="shared" si="13"/>
        <v>1401.3319999999999</v>
      </c>
      <c r="J141" s="2">
        <f>(C141-I141)/C141</f>
        <v>0.47594166043380709</v>
      </c>
      <c r="K141" s="2">
        <f>(C141-(I141/1.163))/C141</f>
        <v>0.54939093760430535</v>
      </c>
      <c r="L141">
        <v>1782</v>
      </c>
      <c r="M141" s="2">
        <v>0.30099999999999999</v>
      </c>
      <c r="N141" s="2">
        <f>(C141-L141)/C141</f>
        <v>0.33358264771877338</v>
      </c>
      <c r="O141" s="2">
        <f>(C141-(L141/1.158))/C141</f>
        <v>0.42451005847907886</v>
      </c>
      <c r="P141">
        <f t="shared" si="11"/>
        <v>1513.809</v>
      </c>
      <c r="Q141" s="2">
        <f>(C141-P141)/C141</f>
        <v>0.433878459237098</v>
      </c>
      <c r="R141" s="2">
        <f>(C141-(P141/1.158))/C141</f>
        <v>0.51112129467797751</v>
      </c>
      <c r="S141" s="2">
        <f t="shared" si="16"/>
        <v>4.2063201196709088E-2</v>
      </c>
      <c r="T141">
        <v>1753</v>
      </c>
      <c r="U141" s="4">
        <v>0.17599999999999999</v>
      </c>
      <c r="V141" s="2">
        <f>(C141-T141)/C141</f>
        <v>0.34442782348541512</v>
      </c>
      <c r="W141" s="2">
        <f>(C141-(T141/1.148))/C141</f>
        <v>0.4289440971127309</v>
      </c>
      <c r="X141">
        <f t="shared" si="14"/>
        <v>1598.7360000000001</v>
      </c>
      <c r="Y141" s="2">
        <f>(C141-X141)/C141</f>
        <v>0.40211817501869856</v>
      </c>
      <c r="Z141" s="2">
        <f>(C141-(X141/1.148))/C141</f>
        <v>0.47919701656681052</v>
      </c>
      <c r="AA141" s="2">
        <f t="shared" si="15"/>
        <v>3.1760284218399437E-2</v>
      </c>
    </row>
    <row r="142" spans="1:27" ht="12.75" customHeight="1">
      <c r="A142" s="3" t="s">
        <v>261</v>
      </c>
      <c r="B142" t="s">
        <v>93</v>
      </c>
      <c r="C142">
        <v>2103</v>
      </c>
      <c r="D142" s="1">
        <v>38991</v>
      </c>
      <c r="E142">
        <v>1290</v>
      </c>
      <c r="F142" s="2">
        <v>0.23899999999999999</v>
      </c>
      <c r="G142" s="2">
        <f>(C142-E142)/C142</f>
        <v>0.38659058487874465</v>
      </c>
      <c r="H142" s="2">
        <f>(C142-(E142/1.163))/C142</f>
        <v>0.47256284168421731</v>
      </c>
      <c r="I142">
        <f t="shared" si="13"/>
        <v>1135.845</v>
      </c>
      <c r="J142" s="2">
        <f>(C142-I142)/C142</f>
        <v>0.45989300998573462</v>
      </c>
      <c r="K142" s="2">
        <f>(C142-(I142/1.163))/C142</f>
        <v>0.53559158210295321</v>
      </c>
      <c r="L142">
        <v>1315</v>
      </c>
      <c r="M142" s="2">
        <v>0.161</v>
      </c>
      <c r="N142" s="2">
        <f>(C142-L142)/C142</f>
        <v>0.3747028055159296</v>
      </c>
      <c r="O142" s="2">
        <f>(C142-(L142/1.158))/C142</f>
        <v>0.46001969388249531</v>
      </c>
      <c r="P142">
        <f t="shared" si="11"/>
        <v>1209.1424999999999</v>
      </c>
      <c r="Q142" s="2">
        <f>(C142-P142)/C142</f>
        <v>0.42503922967189733</v>
      </c>
      <c r="R142" s="2">
        <f>(C142-(P142/1.158))/C142</f>
        <v>0.50348810852495451</v>
      </c>
      <c r="S142" s="2">
        <f t="shared" si="16"/>
        <v>3.485378031383729E-2</v>
      </c>
      <c r="T142">
        <v>1196</v>
      </c>
      <c r="U142" s="4">
        <v>0.189</v>
      </c>
      <c r="V142" s="2">
        <f>(C142-T142)/C142</f>
        <v>0.43128863528292916</v>
      </c>
      <c r="W142" s="2">
        <f>(C142-(T142/1.148))/C142</f>
        <v>0.50460682515934596</v>
      </c>
      <c r="X142">
        <f t="shared" si="14"/>
        <v>1082.9780000000001</v>
      </c>
      <c r="Y142" s="2">
        <f>(C142-X142)/C142</f>
        <v>0.4850318592486923</v>
      </c>
      <c r="Z142" s="2">
        <f>(C142-(X142/1.148))/C142</f>
        <v>0.55142148018178772</v>
      </c>
      <c r="AA142" s="2">
        <f t="shared" si="15"/>
        <v>-5.9992629576794965E-2</v>
      </c>
    </row>
    <row r="143" spans="1:27" ht="12.75" customHeight="1">
      <c r="A143" s="3" t="s">
        <v>261</v>
      </c>
      <c r="B143" t="s">
        <v>94</v>
      </c>
      <c r="C143">
        <v>2604</v>
      </c>
      <c r="D143" s="1">
        <v>38991</v>
      </c>
      <c r="E143">
        <v>1834</v>
      </c>
      <c r="F143" s="2">
        <v>0.23899999999999999</v>
      </c>
      <c r="G143" s="2">
        <f>(C143-E143)/C143</f>
        <v>0.29569892473118281</v>
      </c>
      <c r="H143" s="2">
        <f>(C143-(E143/1.163))/C143</f>
        <v>0.39441008145415546</v>
      </c>
      <c r="I143">
        <f t="shared" si="13"/>
        <v>1614.8370000000002</v>
      </c>
      <c r="J143" s="2">
        <f>(C143-I143)/C143</f>
        <v>0.37986290322580635</v>
      </c>
      <c r="K143" s="2">
        <f>(C143-(I143/1.163))/C143</f>
        <v>0.46677807672038385</v>
      </c>
      <c r="L143">
        <v>1734</v>
      </c>
      <c r="M143" s="2">
        <v>0.23499999999999999</v>
      </c>
      <c r="N143" s="2">
        <f>(C143-L143)/C143</f>
        <v>0.33410138248847926</v>
      </c>
      <c r="O143" s="2">
        <f>(C143-(L143/1.158))/C143</f>
        <v>0.42495801596587152</v>
      </c>
      <c r="P143">
        <f t="shared" si="11"/>
        <v>1530.2550000000001</v>
      </c>
      <c r="Q143" s="2">
        <f>(C143-P143)/C143</f>
        <v>0.41234447004608293</v>
      </c>
      <c r="R143" s="2">
        <f>(C143-(P143/1.158))/C143</f>
        <v>0.49252544908988155</v>
      </c>
      <c r="S143" s="2">
        <f t="shared" si="16"/>
        <v>-3.2481566820276586E-2</v>
      </c>
      <c r="T143">
        <v>1781</v>
      </c>
      <c r="U143" s="4">
        <v>9.5000000000000001E-2</v>
      </c>
      <c r="V143" s="2">
        <f>(C143-T143)/C143</f>
        <v>0.3160522273425499</v>
      </c>
      <c r="W143" s="2">
        <f>(C143-(T143/1.148))/C143</f>
        <v>0.40422667886981695</v>
      </c>
      <c r="X143">
        <f t="shared" si="14"/>
        <v>1696.4024999999999</v>
      </c>
      <c r="Y143" s="2">
        <f>(C143-X143)/C143</f>
        <v>0.34853974654377884</v>
      </c>
      <c r="Z143" s="2">
        <f>(C143-(X143/1.148))/C143</f>
        <v>0.43252591162350068</v>
      </c>
      <c r="AA143" s="2">
        <f t="shared" si="15"/>
        <v>6.3804723502304095E-2</v>
      </c>
    </row>
    <row r="144" spans="1:27" ht="12.75" customHeight="1">
      <c r="A144" s="3" t="s">
        <v>261</v>
      </c>
      <c r="B144" t="s">
        <v>43</v>
      </c>
      <c r="C144">
        <v>2689</v>
      </c>
      <c r="D144" s="1">
        <v>38961</v>
      </c>
      <c r="E144">
        <v>1857</v>
      </c>
      <c r="F144" s="2">
        <v>0.20599999999999999</v>
      </c>
      <c r="G144" s="2">
        <f>(C144-E144)/C144</f>
        <v>0.30940870211974714</v>
      </c>
      <c r="H144" s="2">
        <f>(C144-(E144/1.161))/C144</f>
        <v>0.4051754540221767</v>
      </c>
      <c r="I144">
        <f t="shared" si="13"/>
        <v>1665.729</v>
      </c>
      <c r="J144" s="2">
        <f>(C144-I144)/C144</f>
        <v>0.38053960580141316</v>
      </c>
      <c r="K144" s="2">
        <f>(C144-(I144/1.161))/C144</f>
        <v>0.46644238225789247</v>
      </c>
      <c r="L144">
        <v>1822</v>
      </c>
      <c r="M144" s="2">
        <v>0.247</v>
      </c>
      <c r="N144" s="2">
        <f>(C144-L144)/C144</f>
        <v>0.32242469319449607</v>
      </c>
      <c r="O144" s="2">
        <f>((C144-(I144/1.156))/C144)</f>
        <v>0.46413460709464799</v>
      </c>
      <c r="P144">
        <f t="shared" si="11"/>
        <v>1596.9830000000002</v>
      </c>
      <c r="Q144" s="2">
        <f>(C144-P144)/C144</f>
        <v>0.40610524358497574</v>
      </c>
      <c r="R144" s="2">
        <f>(C144-(P144/1.156))/C144</f>
        <v>0.48625021071364682</v>
      </c>
      <c r="S144" s="2">
        <f t="shared" si="16"/>
        <v>-2.5565637783562578E-2</v>
      </c>
      <c r="T144">
        <v>1870</v>
      </c>
      <c r="U144" s="4">
        <v>0.224</v>
      </c>
      <c r="V144" s="2">
        <f>(C144-T144)/C144</f>
        <v>0.30457419114912609</v>
      </c>
      <c r="W144" s="2">
        <f>(C144-(T144/1.153))/C144</f>
        <v>0.39685532623514835</v>
      </c>
      <c r="X144">
        <f t="shared" si="14"/>
        <v>1660.56</v>
      </c>
      <c r="Y144" s="2">
        <f>(C144-X144)/C144</f>
        <v>0.38246188174042395</v>
      </c>
      <c r="Z144" s="2">
        <f>(C144-(X144/1.153))/C144</f>
        <v>0.46440752969681176</v>
      </c>
      <c r="AA144" s="2">
        <f t="shared" si="15"/>
        <v>2.3643361844551791E-2</v>
      </c>
    </row>
    <row r="145" spans="1:27" ht="12.75" customHeight="1">
      <c r="A145" t="s">
        <v>53</v>
      </c>
      <c r="C145">
        <v>2226</v>
      </c>
      <c r="D145" s="1">
        <v>39052</v>
      </c>
      <c r="E145">
        <v>1252</v>
      </c>
      <c r="F145" s="2">
        <v>0.223</v>
      </c>
      <c r="G145" s="2">
        <f>(C145-E145)/C145</f>
        <v>0.43755615453728663</v>
      </c>
      <c r="H145" s="2">
        <f>(C145-(E145/1.156))/C145</f>
        <v>0.51345688108761811</v>
      </c>
      <c r="I145">
        <f t="shared" si="13"/>
        <v>1112.402</v>
      </c>
      <c r="J145" s="2">
        <f>(C145-I145)/C145</f>
        <v>0.5002686433063791</v>
      </c>
      <c r="K145" s="2">
        <f>(C145-(I145/1.156))/C145</f>
        <v>0.56770643884634864</v>
      </c>
      <c r="L145">
        <v>1153</v>
      </c>
      <c r="M145" s="2">
        <v>0.20699999999999999</v>
      </c>
      <c r="N145" s="2">
        <f>(C145-L145)/C145</f>
        <v>0.48203054806828394</v>
      </c>
      <c r="O145" s="2">
        <f>(C145-(L145/1.15))/C145</f>
        <v>0.54959178092894245</v>
      </c>
      <c r="P145">
        <f t="shared" si="11"/>
        <v>1033.6644999999999</v>
      </c>
      <c r="Q145" s="2">
        <f>(C145-P145)/C145</f>
        <v>0.53564038634321665</v>
      </c>
      <c r="R145" s="2">
        <f>(C145-(P145/1.15))/C145</f>
        <v>0.59620903160279692</v>
      </c>
      <c r="S145" s="2">
        <f t="shared" si="16"/>
        <v>-3.5371743036837544E-2</v>
      </c>
      <c r="T145">
        <v>1119</v>
      </c>
      <c r="U145" s="4">
        <v>0.25900000000000001</v>
      </c>
      <c r="V145" s="2">
        <f>(C145-T145)/C145</f>
        <v>0.4973045822102426</v>
      </c>
      <c r="W145" s="2">
        <f>(C145-(T145/1.142))/C145</f>
        <v>0.55981136795993214</v>
      </c>
      <c r="X145">
        <f t="shared" si="14"/>
        <v>974.08950000000004</v>
      </c>
      <c r="Y145" s="2">
        <f>(C145-X145)/C145</f>
        <v>0.56240363881401612</v>
      </c>
      <c r="Z145" s="2">
        <f>(C145-(X145/1.142))/C145</f>
        <v>0.61681579580912105</v>
      </c>
      <c r="AA145" s="2">
        <f t="shared" si="15"/>
        <v>-2.676325247079947E-2</v>
      </c>
    </row>
    <row r="146" spans="1:27" ht="12.75" customHeight="1">
      <c r="A146" t="s">
        <v>53</v>
      </c>
      <c r="B146" t="s">
        <v>53</v>
      </c>
      <c r="C146">
        <v>2389</v>
      </c>
      <c r="D146" s="1">
        <v>39052</v>
      </c>
      <c r="E146">
        <v>1562</v>
      </c>
      <c r="F146" s="2">
        <v>0.23899999999999999</v>
      </c>
      <c r="G146" s="2">
        <f>(C146-E146)/C146</f>
        <v>0.34616994558392633</v>
      </c>
      <c r="H146" s="2">
        <f>(C146-(E146/1.156))/C146</f>
        <v>0.43440306711412308</v>
      </c>
      <c r="I146">
        <f t="shared" si="13"/>
        <v>1375.3410000000001</v>
      </c>
      <c r="J146" s="2">
        <f>(C146-I146)/C146</f>
        <v>0.42430263708664706</v>
      </c>
      <c r="K146" s="2">
        <f>(C146-(I146/1.156))/C146</f>
        <v>0.50199190059398535</v>
      </c>
      <c r="L146">
        <v>1408</v>
      </c>
      <c r="M146" s="2">
        <v>0.221</v>
      </c>
      <c r="N146" s="2">
        <f>(C146-L146)/C146</f>
        <v>0.4106320636249477</v>
      </c>
      <c r="O146" s="2">
        <f>(C146-(L146/1.15))/C146</f>
        <v>0.48750614228256312</v>
      </c>
      <c r="P146">
        <f t="shared" si="11"/>
        <v>1252.4159999999999</v>
      </c>
      <c r="Q146" s="2">
        <f>(C146-P146)/C146</f>
        <v>0.47575722059439096</v>
      </c>
      <c r="R146" s="2">
        <f>(C146-(P146/1.15))/C146</f>
        <v>0.54413671356033988</v>
      </c>
      <c r="S146" s="2">
        <f t="shared" si="16"/>
        <v>-5.1454583507743901E-2</v>
      </c>
      <c r="T146">
        <v>1380</v>
      </c>
      <c r="U146" s="4">
        <v>0.245</v>
      </c>
      <c r="V146" s="2">
        <f>(C146-T146)/C146</f>
        <v>0.42235244872331518</v>
      </c>
      <c r="W146" s="2">
        <f>(C146-(T146/1.142))/C146</f>
        <v>0.49417902690307808</v>
      </c>
      <c r="X146">
        <f t="shared" si="14"/>
        <v>1210.9499999999998</v>
      </c>
      <c r="Y146" s="2">
        <f>(C146-X146)/C146</f>
        <v>0.49311427375470918</v>
      </c>
      <c r="Z146" s="2">
        <f>(C146-(X146/1.142))/C146</f>
        <v>0.55614209610745113</v>
      </c>
      <c r="AA146" s="2">
        <f t="shared" si="15"/>
        <v>-1.7357053160318214E-2</v>
      </c>
    </row>
    <row r="147" spans="1:27" ht="12.75" customHeight="1">
      <c r="A147" t="s">
        <v>25</v>
      </c>
      <c r="C147">
        <v>2233</v>
      </c>
      <c r="D147" s="1">
        <v>38961</v>
      </c>
      <c r="E147">
        <v>1778</v>
      </c>
      <c r="F147" s="2">
        <v>0.24399999999999999</v>
      </c>
      <c r="G147" s="2">
        <f>(C147-E147)/C147</f>
        <v>0.20376175548589343</v>
      </c>
      <c r="H147" s="2">
        <f>(C147-(E147/1.161))/C147</f>
        <v>0.3141789452936205</v>
      </c>
      <c r="I147">
        <f t="shared" si="13"/>
        <v>1561.0840000000001</v>
      </c>
      <c r="J147" s="2">
        <f>(C147-I147)/C147</f>
        <v>0.30090282131661439</v>
      </c>
      <c r="K147" s="2">
        <f>(C147-(I147/1.161))/C147</f>
        <v>0.39784911396779882</v>
      </c>
      <c r="L147">
        <v>1635</v>
      </c>
      <c r="M147" s="2">
        <v>0.27</v>
      </c>
      <c r="N147" s="2">
        <f>(C147-L147)/C147</f>
        <v>0.26780116435288848</v>
      </c>
      <c r="O147" s="2">
        <f>((C147-(I147/1.156))/C147)</f>
        <v>0.39524465511817847</v>
      </c>
      <c r="P147">
        <f t="shared" si="11"/>
        <v>1414.2750000000001</v>
      </c>
      <c r="Q147" s="2">
        <f>(C147-P147)/C147</f>
        <v>0.36664800716524848</v>
      </c>
      <c r="R147" s="2">
        <f>(C147-(P147/1.156))/C147</f>
        <v>0.45211765325713532</v>
      </c>
      <c r="S147" s="2">
        <f t="shared" si="16"/>
        <v>-6.5745185848634091E-2</v>
      </c>
      <c r="T147">
        <v>1736</v>
      </c>
      <c r="U147" s="4">
        <v>0.193</v>
      </c>
      <c r="V147" s="2">
        <f>(C147-T147)/C147</f>
        <v>0.2225705329153605</v>
      </c>
      <c r="W147" s="2">
        <f>(C147-(T147/1.153))/C147</f>
        <v>0.32573333297082441</v>
      </c>
      <c r="X147">
        <f t="shared" si="14"/>
        <v>1568.4759999999999</v>
      </c>
      <c r="Y147" s="2">
        <f>(C147-X147)/C147</f>
        <v>0.29759247648902826</v>
      </c>
      <c r="Z147" s="2">
        <f>(C147-(X147/1.153))/C147</f>
        <v>0.39080006633913988</v>
      </c>
      <c r="AA147" s="2">
        <f t="shared" si="15"/>
        <v>6.9055530676220223E-2</v>
      </c>
    </row>
    <row r="148" spans="1:27" ht="12.75" customHeight="1">
      <c r="A148" t="s">
        <v>25</v>
      </c>
      <c r="B148" t="s">
        <v>25</v>
      </c>
      <c r="C148">
        <v>2705</v>
      </c>
      <c r="D148" s="1">
        <v>38961</v>
      </c>
      <c r="E148">
        <v>2295</v>
      </c>
      <c r="F148" s="2">
        <v>0.222</v>
      </c>
      <c r="G148" s="2">
        <f>(C148-E148)/C148</f>
        <v>0.15157116451016636</v>
      </c>
      <c r="H148" s="2">
        <f>(C148-(E148/1.161))/C148</f>
        <v>0.26922580922494949</v>
      </c>
      <c r="I148">
        <f t="shared" si="13"/>
        <v>2040.2550000000001</v>
      </c>
      <c r="J148" s="2">
        <f>(C148-I148)/C148</f>
        <v>0.24574676524953784</v>
      </c>
      <c r="K148" s="2">
        <f>(C148-(I148/1.161))/C148</f>
        <v>0.35034174440098004</v>
      </c>
      <c r="L148">
        <v>2191</v>
      </c>
      <c r="M148" s="2">
        <v>0.29199999999999998</v>
      </c>
      <c r="N148" s="2">
        <f>(C148-L148)/C148</f>
        <v>0.19001848428835491</v>
      </c>
      <c r="O148" s="2">
        <f>((C148-(I148/1.156))/C148)</f>
        <v>0.34753180384908111</v>
      </c>
      <c r="P148">
        <f t="shared" si="11"/>
        <v>1871.114</v>
      </c>
      <c r="Q148" s="2">
        <f>(C148-P148)/C148</f>
        <v>0.30827578558225505</v>
      </c>
      <c r="R148" s="2">
        <f>(C148-(P148/1.156))/C148</f>
        <v>0.40162265188776386</v>
      </c>
      <c r="S148" s="2">
        <f t="shared" si="16"/>
        <v>-6.2529020332717206E-2</v>
      </c>
      <c r="T148">
        <v>2173</v>
      </c>
      <c r="U148" s="4">
        <v>0.19600000000000001</v>
      </c>
      <c r="V148" s="2">
        <f>(C148-T148)/C148</f>
        <v>0.1966728280961183</v>
      </c>
      <c r="W148" s="2">
        <f>(C148-(T148/1.153))/C148</f>
        <v>0.30327218395153366</v>
      </c>
      <c r="X148">
        <f t="shared" si="14"/>
        <v>1960.046</v>
      </c>
      <c r="Y148" s="2">
        <f>(C148-X148)/C148</f>
        <v>0.2753988909426987</v>
      </c>
      <c r="Z148" s="2">
        <f>(C148-(X148/1.153))/C148</f>
        <v>0.37155150992428332</v>
      </c>
      <c r="AA148" s="2">
        <f t="shared" si="15"/>
        <v>3.2876894639556342E-2</v>
      </c>
    </row>
    <row r="149" spans="1:27" ht="12.75" customHeight="1">
      <c r="A149" t="s">
        <v>25</v>
      </c>
      <c r="B149" s="3" t="s">
        <v>208</v>
      </c>
      <c r="C149">
        <v>1828</v>
      </c>
      <c r="D149" s="1">
        <v>38991</v>
      </c>
      <c r="E149">
        <v>1406</v>
      </c>
      <c r="F149" s="2">
        <v>0.28199999999999997</v>
      </c>
      <c r="G149" s="2">
        <f>(C149-E149)/C149</f>
        <v>0.23085339168490154</v>
      </c>
      <c r="H149" s="2">
        <f>(C149-(E149/1.163))/C149</f>
        <v>0.33865295931633838</v>
      </c>
      <c r="I149">
        <f t="shared" si="13"/>
        <v>1207.7539999999999</v>
      </c>
      <c r="J149" s="2">
        <f>(C149-I149)/C149</f>
        <v>0.33930306345733047</v>
      </c>
      <c r="K149" s="2">
        <f>(C149-(I149/1.163))/C149</f>
        <v>0.43190289205273474</v>
      </c>
      <c r="L149">
        <v>1284</v>
      </c>
      <c r="M149" s="2">
        <v>0.20300000000000001</v>
      </c>
      <c r="N149" s="2">
        <f>(C149-L149)/C149</f>
        <v>0.2975929978118162</v>
      </c>
      <c r="O149" s="2">
        <f>(C149-(L149/1.158))/C149</f>
        <v>0.3934309134817065</v>
      </c>
      <c r="P149">
        <f t="shared" si="11"/>
        <v>1153.674</v>
      </c>
      <c r="Q149" s="2">
        <f>(C149-P149)/C149</f>
        <v>0.36888730853391688</v>
      </c>
      <c r="R149" s="2">
        <f>(C149-(P149/1.158))/C149</f>
        <v>0.45499767576331329</v>
      </c>
      <c r="S149" s="2">
        <f t="shared" si="16"/>
        <v>-2.9584245076586413E-2</v>
      </c>
      <c r="T149">
        <v>1274</v>
      </c>
      <c r="U149" s="4">
        <v>0.13300000000000001</v>
      </c>
      <c r="V149" s="2">
        <f>(C149-T149)/C149</f>
        <v>0.30306345733041573</v>
      </c>
      <c r="W149" s="2">
        <f>(C149-(T149/1.148))/C149</f>
        <v>0.39291241927736564</v>
      </c>
      <c r="X149">
        <f t="shared" si="14"/>
        <v>1189.279</v>
      </c>
      <c r="Y149" s="2">
        <f>(C149-X149)/C149</f>
        <v>0.34940973741794312</v>
      </c>
      <c r="Z149" s="2">
        <f>(C149-(X149/1.148))/C149</f>
        <v>0.43328374339542081</v>
      </c>
      <c r="AA149" s="2">
        <f t="shared" si="15"/>
        <v>1.9477571115973757E-2</v>
      </c>
    </row>
    <row r="150" spans="1:27" ht="12.75" customHeight="1">
      <c r="A150" t="s">
        <v>25</v>
      </c>
      <c r="B150" s="3" t="s">
        <v>209</v>
      </c>
      <c r="C150">
        <v>2233</v>
      </c>
      <c r="D150" s="1">
        <v>38991</v>
      </c>
      <c r="E150">
        <v>1795</v>
      </c>
      <c r="F150" s="2">
        <v>0.23899999999999999</v>
      </c>
      <c r="G150" s="2">
        <f>(C150-E150)/C150</f>
        <v>0.19614867890729959</v>
      </c>
      <c r="H150" s="2">
        <f>(C150-(E150/1.163))/C150</f>
        <v>0.30881227765030062</v>
      </c>
      <c r="I150">
        <f t="shared" si="13"/>
        <v>1580.4975000000002</v>
      </c>
      <c r="J150" s="2">
        <f>(C150-I150)/C150</f>
        <v>0.29220891177787722</v>
      </c>
      <c r="K150" s="2">
        <f>(C150-(I150/1.163))/C150</f>
        <v>0.39140921047108967</v>
      </c>
      <c r="L150">
        <v>1732</v>
      </c>
      <c r="M150" s="2">
        <v>0.27</v>
      </c>
      <c r="N150" s="2">
        <f>(C150-L150)/C150</f>
        <v>0.22436184505150022</v>
      </c>
      <c r="O150" s="2">
        <f>(C150-(L150/1.158))/C150</f>
        <v>0.33019157603756494</v>
      </c>
      <c r="P150">
        <f t="shared" si="11"/>
        <v>1498.18</v>
      </c>
      <c r="Q150" s="2">
        <f>(C150-P150)/C150</f>
        <v>0.32907299596954764</v>
      </c>
      <c r="R150" s="2">
        <f>(C150-(P150/1.158))/C150</f>
        <v>0.42061571327249359</v>
      </c>
      <c r="S150" s="2">
        <f t="shared" si="16"/>
        <v>-3.6864084191670421E-2</v>
      </c>
      <c r="T150">
        <v>1628</v>
      </c>
      <c r="U150" s="4" t="s">
        <v>308</v>
      </c>
      <c r="V150" s="2">
        <f>(C150-T150)/C150</f>
        <v>0.27093596059113301</v>
      </c>
      <c r="W150" s="2">
        <f>(C150-(T150/1.148))/C150</f>
        <v>0.36492679494001123</v>
      </c>
      <c r="X150">
        <v>0</v>
      </c>
      <c r="Y150" s="2">
        <f>(C150-X150)/C150</f>
        <v>1</v>
      </c>
      <c r="Z150" s="2">
        <f>(C150-(X150/1.148))/C150</f>
        <v>1</v>
      </c>
      <c r="AA150" s="2">
        <f t="shared" si="15"/>
        <v>-0.67092700403045236</v>
      </c>
    </row>
    <row r="151" spans="1:27" ht="12.75" customHeight="1">
      <c r="A151" t="s">
        <v>25</v>
      </c>
      <c r="B151" s="3" t="s">
        <v>210</v>
      </c>
      <c r="C151">
        <v>1568</v>
      </c>
      <c r="D151" s="1">
        <v>38991</v>
      </c>
      <c r="E151">
        <v>1081</v>
      </c>
      <c r="F151" s="2">
        <v>0.34799999999999998</v>
      </c>
      <c r="G151" s="2">
        <f>(C151-E151)/C151</f>
        <v>0.31058673469387754</v>
      </c>
      <c r="H151" s="2">
        <f>(C151-(E151/1.163))/C151</f>
        <v>0.40721129380385002</v>
      </c>
      <c r="I151">
        <f t="shared" si="13"/>
        <v>892.90600000000006</v>
      </c>
      <c r="J151" s="2">
        <f>(C151-I151)/C151</f>
        <v>0.43054464285714283</v>
      </c>
      <c r="K151" s="2">
        <f>(C151-(I151/1.163))/C151</f>
        <v>0.51035652868198012</v>
      </c>
      <c r="L151">
        <v>1062</v>
      </c>
      <c r="M151" s="2">
        <v>0.31900000000000001</v>
      </c>
      <c r="N151" s="2">
        <f>(C151-L151)/C151</f>
        <v>0.32270408163265307</v>
      </c>
      <c r="O151" s="2">
        <f>(C151-(L151/1.158))/C151</f>
        <v>0.4151157872475415</v>
      </c>
      <c r="P151">
        <f t="shared" si="11"/>
        <v>892.61099999999999</v>
      </c>
      <c r="Q151" s="2">
        <f>(C151-P151)/C151</f>
        <v>0.4307327806122449</v>
      </c>
      <c r="R151" s="2">
        <f>(C151-(P151/1.158))/C151</f>
        <v>0.50840481918155866</v>
      </c>
      <c r="S151" s="2">
        <f t="shared" si="16"/>
        <v>-1.8813775510206909E-4</v>
      </c>
      <c r="T151">
        <v>1037</v>
      </c>
      <c r="U151" s="4">
        <v>0.248</v>
      </c>
      <c r="V151" s="2">
        <f>(C151-T151)/C151</f>
        <v>0.33864795918367346</v>
      </c>
      <c r="W151" s="2">
        <f>(C151-(T151/1.148))/C151</f>
        <v>0.42390937211121382</v>
      </c>
      <c r="X151">
        <f t="shared" si="14"/>
        <v>908.41200000000003</v>
      </c>
      <c r="Y151" s="2">
        <f>(C151-X151)/C151</f>
        <v>0.42065561224489795</v>
      </c>
      <c r="Z151" s="2">
        <f>(C151-(X151/1.148))/C151</f>
        <v>0.49534460996942326</v>
      </c>
      <c r="AA151" s="2">
        <f t="shared" si="15"/>
        <v>1.0077168367346956E-2</v>
      </c>
    </row>
    <row r="152" spans="1:27" ht="12.75" customHeight="1">
      <c r="A152" t="s">
        <v>25</v>
      </c>
      <c r="B152" s="3" t="s">
        <v>211</v>
      </c>
      <c r="C152">
        <v>2674</v>
      </c>
      <c r="D152" s="1">
        <v>38991</v>
      </c>
      <c r="E152">
        <v>2268</v>
      </c>
      <c r="F152" s="2">
        <v>0.307</v>
      </c>
      <c r="G152" s="2">
        <f>(C152-E152)/C152</f>
        <v>0.15183246073298429</v>
      </c>
      <c r="H152" s="2">
        <f>(C152-(E152/1.163))/C152</f>
        <v>0.27070718893635798</v>
      </c>
      <c r="I152">
        <f t="shared" si="13"/>
        <v>1919.8620000000001</v>
      </c>
      <c r="J152" s="2">
        <f>(C152-I152)/C152</f>
        <v>0.2820261780104712</v>
      </c>
      <c r="K152" s="2">
        <f>(C152-(I152/1.163))/C152</f>
        <v>0.38265363543462699</v>
      </c>
      <c r="L152">
        <v>2107</v>
      </c>
      <c r="M152" s="2">
        <v>0.30099999999999999</v>
      </c>
      <c r="N152" s="2">
        <f>(C152-L152)/C152</f>
        <v>0.21204188481675393</v>
      </c>
      <c r="O152" s="2">
        <f>(C152-(L152/1.158))/C152</f>
        <v>0.31955257756196359</v>
      </c>
      <c r="P152">
        <f t="shared" si="11"/>
        <v>1789.8965000000001</v>
      </c>
      <c r="Q152" s="2">
        <f>(C152-P152)/C152</f>
        <v>0.33062958115183244</v>
      </c>
      <c r="R152" s="2">
        <f>(C152-(P152/1.158))/C152</f>
        <v>0.42195991463888805</v>
      </c>
      <c r="S152" s="2">
        <f t="shared" si="16"/>
        <v>-4.8603403141361246E-2</v>
      </c>
      <c r="T152">
        <v>2122</v>
      </c>
      <c r="U152" s="4">
        <v>0.17499999999999999</v>
      </c>
      <c r="V152" s="2">
        <f>(C152-T152)/C152</f>
        <v>0.20643231114435304</v>
      </c>
      <c r="W152" s="2">
        <f>(C152-(T152/1.148))/C152</f>
        <v>0.30873894698985443</v>
      </c>
      <c r="X152">
        <f t="shared" si="14"/>
        <v>1936.325</v>
      </c>
      <c r="Y152" s="2">
        <f>(C152-X152)/C152</f>
        <v>0.27586948391922211</v>
      </c>
      <c r="Z152" s="2">
        <f>(C152-(X152/1.148))/C152</f>
        <v>0.36922428912824218</v>
      </c>
      <c r="AA152" s="2">
        <f t="shared" si="15"/>
        <v>5.4760097232610327E-2</v>
      </c>
    </row>
    <row r="153" spans="1:27" ht="12.75" customHeight="1">
      <c r="A153" t="s">
        <v>29</v>
      </c>
      <c r="C153">
        <v>2718</v>
      </c>
      <c r="D153" s="1">
        <v>38961</v>
      </c>
      <c r="E153">
        <v>1549</v>
      </c>
      <c r="F153" s="2">
        <v>0.21199999999999999</v>
      </c>
      <c r="G153" s="2">
        <f>(C153-E153)/C153</f>
        <v>0.43009565857247978</v>
      </c>
      <c r="H153" s="2">
        <f>(C153-(E153/1.161))/C153</f>
        <v>0.50912632090652865</v>
      </c>
      <c r="I153">
        <f t="shared" si="13"/>
        <v>1384.806</v>
      </c>
      <c r="J153" s="2">
        <f>(C153-I153)/C153</f>
        <v>0.49050551876379689</v>
      </c>
      <c r="K153" s="2">
        <f>(C153-(I153/1.161))/C153</f>
        <v>0.56115893089043656</v>
      </c>
      <c r="L153">
        <v>1341</v>
      </c>
      <c r="M153" s="2">
        <v>0.25900000000000001</v>
      </c>
      <c r="N153" s="2">
        <f>(C153-L153)/C153</f>
        <v>0.50662251655629142</v>
      </c>
      <c r="O153" s="2">
        <f>((C153-(I153/1.156))/C153)</f>
        <v>0.55926082938044719</v>
      </c>
      <c r="P153">
        <f t="shared" si="11"/>
        <v>1167.3405</v>
      </c>
      <c r="Q153" s="2">
        <f>(C153-P153)/C153</f>
        <v>0.57051490066225163</v>
      </c>
      <c r="R153" s="2">
        <f>(C153-(P153/1.156))/C153</f>
        <v>0.62847309745869506</v>
      </c>
      <c r="S153" s="2">
        <f t="shared" si="16"/>
        <v>-8.0009381898454746E-2</v>
      </c>
      <c r="T153">
        <v>1377</v>
      </c>
      <c r="U153" s="4">
        <v>0.24399999999999999</v>
      </c>
      <c r="V153" s="2">
        <f>(C153-T153)/C153</f>
        <v>0.49337748344370863</v>
      </c>
      <c r="W153" s="2">
        <f>(C153-(T153/1.153))/C153</f>
        <v>0.56060492926600924</v>
      </c>
      <c r="X153">
        <f t="shared" si="14"/>
        <v>1209.0060000000001</v>
      </c>
      <c r="Y153" s="2">
        <f>(C153-X153)/C153</f>
        <v>0.55518543046357616</v>
      </c>
      <c r="Z153" s="2">
        <f>(C153-(X153/1.153))/C153</f>
        <v>0.6142111278955561</v>
      </c>
      <c r="AA153" s="2">
        <f t="shared" si="15"/>
        <v>1.5329470198675477E-2</v>
      </c>
    </row>
    <row r="154" spans="1:27" ht="12.75" customHeight="1">
      <c r="A154" t="s">
        <v>29</v>
      </c>
      <c r="B154" t="s">
        <v>57</v>
      </c>
      <c r="C154">
        <v>2916</v>
      </c>
      <c r="D154" s="1">
        <v>38991</v>
      </c>
      <c r="E154">
        <v>1678</v>
      </c>
      <c r="F154" s="2">
        <v>0.21299999999999999</v>
      </c>
      <c r="G154" s="2">
        <f>(C154-E154)/C154</f>
        <v>0.42455418381344306</v>
      </c>
      <c r="H154" s="2">
        <f>(C154-(E154/1.163))/C154</f>
        <v>0.50520566106057008</v>
      </c>
      <c r="I154">
        <f t="shared" si="13"/>
        <v>1499.2929999999999</v>
      </c>
      <c r="J154" s="2">
        <f>(C154-I154)/C154</f>
        <v>0.48583916323731141</v>
      </c>
      <c r="K154" s="2">
        <f>(C154-(I154/1.163))/C154</f>
        <v>0.55790125815761948</v>
      </c>
      <c r="L154">
        <v>1508</v>
      </c>
      <c r="M154" s="2">
        <v>0.251</v>
      </c>
      <c r="N154" s="2">
        <f>(C154-L154)/C154</f>
        <v>0.48285322359396432</v>
      </c>
      <c r="O154" s="2">
        <f>(C154-(L154/1.158))/C154</f>
        <v>0.55341383730048732</v>
      </c>
      <c r="P154">
        <f t="shared" si="11"/>
        <v>1318.7460000000001</v>
      </c>
      <c r="Q154" s="2">
        <f>(C154-P154)/C154</f>
        <v>0.5477551440329218</v>
      </c>
      <c r="R154" s="2">
        <f>(C154-(P154/1.158))/C154</f>
        <v>0.6094604007192761</v>
      </c>
      <c r="S154" s="2">
        <f t="shared" si="16"/>
        <v>-6.1915980795610392E-2</v>
      </c>
      <c r="T154">
        <v>1491</v>
      </c>
      <c r="U154" s="4">
        <v>0.245</v>
      </c>
      <c r="V154" s="2">
        <f>(C154-T154)/C154</f>
        <v>0.48868312757201648</v>
      </c>
      <c r="W154" s="2">
        <f>(C154-(T154/1.148))/C154</f>
        <v>0.55460202750175647</v>
      </c>
      <c r="X154">
        <f t="shared" si="14"/>
        <v>1308.3525</v>
      </c>
      <c r="Y154" s="2">
        <f>(C154-X154)/C154</f>
        <v>0.55131944444444447</v>
      </c>
      <c r="Z154" s="2">
        <f>(C154-(X154/1.148))/C154</f>
        <v>0.60916327913279134</v>
      </c>
      <c r="AA154" s="2">
        <f t="shared" si="15"/>
        <v>-3.5643004115226695E-3</v>
      </c>
    </row>
    <row r="155" spans="1:27" ht="12.75" customHeight="1">
      <c r="A155" t="s">
        <v>263</v>
      </c>
      <c r="C155">
        <v>2207</v>
      </c>
      <c r="D155" s="1">
        <v>38961</v>
      </c>
      <c r="E155">
        <v>1401</v>
      </c>
      <c r="F155" s="2">
        <v>0.22800000000000001</v>
      </c>
      <c r="G155" s="2">
        <f>(C155-E155)/C155</f>
        <v>0.36520163117353877</v>
      </c>
      <c r="H155" s="2">
        <f>(C155-(E155/1.161))/C155</f>
        <v>0.45323137913310829</v>
      </c>
      <c r="I155">
        <f t="shared" si="13"/>
        <v>1241.2860000000001</v>
      </c>
      <c r="J155" s="2">
        <f>(C155-I155)/C155</f>
        <v>0.4375686452197553</v>
      </c>
      <c r="K155" s="2">
        <f>(C155-(I155/1.161))/C155</f>
        <v>0.51556300191193394</v>
      </c>
      <c r="L155">
        <v>1330</v>
      </c>
      <c r="M155" s="2">
        <v>0.23699999999999999</v>
      </c>
      <c r="N155" s="2">
        <f>(C155-L155)/C155</f>
        <v>0.39737199818758495</v>
      </c>
      <c r="O155" s="2">
        <f>((C155-(I155/1.156))/C155)</f>
        <v>0.51346768617625893</v>
      </c>
      <c r="P155">
        <f t="shared" si="11"/>
        <v>1172.395</v>
      </c>
      <c r="Q155" s="2">
        <f>(C155-P155)/C155</f>
        <v>0.46878341640235616</v>
      </c>
      <c r="R155" s="2">
        <f>(C155-(P155/1.156))/C155</f>
        <v>0.54047008339304159</v>
      </c>
      <c r="S155" s="2">
        <f t="shared" si="16"/>
        <v>-3.1214771182600853E-2</v>
      </c>
      <c r="T155">
        <v>1346</v>
      </c>
      <c r="U155" s="4">
        <v>0.23300000000000001</v>
      </c>
      <c r="V155" s="2">
        <f>(C155-T155)/C155</f>
        <v>0.39012233801540552</v>
      </c>
      <c r="W155" s="2">
        <f>(C155-(T155/1.153))/C155</f>
        <v>0.47105146402029968</v>
      </c>
      <c r="X155">
        <f t="shared" si="14"/>
        <v>1189.191</v>
      </c>
      <c r="Y155" s="2">
        <f>(C155-X155)/C155</f>
        <v>0.46117308563661075</v>
      </c>
      <c r="Z155" s="2">
        <f>(C155-(X155/1.153))/C155</f>
        <v>0.53267396846193471</v>
      </c>
      <c r="AA155" s="2">
        <f t="shared" si="15"/>
        <v>7.61033076574541E-3</v>
      </c>
    </row>
    <row r="156" spans="1:27" ht="12.75" customHeight="1">
      <c r="A156" t="s">
        <v>263</v>
      </c>
      <c r="B156" t="s">
        <v>54</v>
      </c>
      <c r="C156">
        <v>2337</v>
      </c>
      <c r="D156" s="1">
        <v>38961</v>
      </c>
      <c r="E156">
        <v>1666</v>
      </c>
      <c r="F156" s="2">
        <v>0.20599999999999999</v>
      </c>
      <c r="G156" s="2">
        <f>(C156-E156)/C156</f>
        <v>0.28712023962344885</v>
      </c>
      <c r="H156" s="2">
        <f>(C156-(E156/1.161))/C156</f>
        <v>0.38597781190650204</v>
      </c>
      <c r="I156">
        <f t="shared" si="13"/>
        <v>1494.402</v>
      </c>
      <c r="J156" s="2">
        <f>(C156-I156)/C156</f>
        <v>0.3605468549422336</v>
      </c>
      <c r="K156" s="2">
        <f>(C156-(I156/1.161))/C156</f>
        <v>0.44922209728013235</v>
      </c>
      <c r="L156">
        <v>1546</v>
      </c>
      <c r="M156" s="2">
        <v>0.23</v>
      </c>
      <c r="N156" s="2">
        <f>(C156-L156)/C156</f>
        <v>0.33846812152332051</v>
      </c>
      <c r="O156" s="2">
        <f>((C156-(I156/1.156))/C156)</f>
        <v>0.44683983991542692</v>
      </c>
      <c r="P156">
        <f t="shared" si="11"/>
        <v>1368.21</v>
      </c>
      <c r="Q156" s="2">
        <f>(C156-P156)/C156</f>
        <v>0.4145442875481386</v>
      </c>
      <c r="R156" s="2">
        <f>(C156-(P156/1.156))/C156</f>
        <v>0.49355042175444519</v>
      </c>
      <c r="S156" s="2">
        <f t="shared" si="16"/>
        <v>-5.3997432605905005E-2</v>
      </c>
      <c r="T156">
        <v>1556</v>
      </c>
      <c r="U156" s="4">
        <v>0.191</v>
      </c>
      <c r="V156" s="2">
        <f>(C156-T156)/C156</f>
        <v>0.33418913136499784</v>
      </c>
      <c r="W156" s="2">
        <f>(C156-(T156/1.153))/C156</f>
        <v>0.4225404435082375</v>
      </c>
      <c r="X156">
        <f t="shared" si="14"/>
        <v>1407.402</v>
      </c>
      <c r="Y156" s="2">
        <f>(C156-X156)/C156</f>
        <v>0.39777406931964054</v>
      </c>
      <c r="Z156" s="2">
        <f>(C156-(X156/1.153))/C156</f>
        <v>0.47768783115320085</v>
      </c>
      <c r="AA156" s="2">
        <f t="shared" si="15"/>
        <v>1.6770218228498057E-2</v>
      </c>
    </row>
    <row r="157" spans="1:27" ht="12.75" customHeight="1">
      <c r="A157" t="s">
        <v>263</v>
      </c>
      <c r="B157" t="s">
        <v>95</v>
      </c>
      <c r="C157">
        <v>1790</v>
      </c>
      <c r="D157" s="1">
        <v>38991</v>
      </c>
      <c r="E157">
        <v>1160</v>
      </c>
      <c r="F157" s="2">
        <v>0.23899999999999999</v>
      </c>
      <c r="G157" s="2">
        <f>(C157-E157)/C157</f>
        <v>0.35195530726256985</v>
      </c>
      <c r="H157" s="2">
        <f>(C157-(E157/1.163))/C157</f>
        <v>0.44278186351037818</v>
      </c>
      <c r="I157">
        <f t="shared" si="13"/>
        <v>1021.3800000000001</v>
      </c>
      <c r="J157" s="2">
        <f>(C157-I157)/C157</f>
        <v>0.42939664804469269</v>
      </c>
      <c r="K157" s="2">
        <f>(C157-(I157/1.163))/C157</f>
        <v>0.50936943082088793</v>
      </c>
      <c r="L157">
        <v>1006</v>
      </c>
      <c r="M157" s="2">
        <v>0.23699999999999999</v>
      </c>
      <c r="N157" s="2">
        <f>(C157-L157)/C157</f>
        <v>0.43798882681564244</v>
      </c>
      <c r="O157" s="2">
        <f>(C157-(L157/1.158))/C157</f>
        <v>0.51467083490124566</v>
      </c>
      <c r="P157">
        <f t="shared" si="11"/>
        <v>886.78899999999999</v>
      </c>
      <c r="Q157" s="2">
        <f>(C157-P157)/C157</f>
        <v>0.50458715083798888</v>
      </c>
      <c r="R157" s="2">
        <f>(C157-(P157/1.158))/C157</f>
        <v>0.57218234096544796</v>
      </c>
      <c r="S157" s="2">
        <f t="shared" si="16"/>
        <v>-7.5190502793296199E-2</v>
      </c>
      <c r="T157">
        <v>961</v>
      </c>
      <c r="U157" s="4">
        <v>0.22</v>
      </c>
      <c r="V157" s="2">
        <f>(C157-T157)/C157</f>
        <v>0.46312849162011172</v>
      </c>
      <c r="W157" s="2">
        <f>(C157-(T157/1.148))/C157</f>
        <v>0.53234189165514956</v>
      </c>
      <c r="X157">
        <f t="shared" si="14"/>
        <v>855.29</v>
      </c>
      <c r="Y157" s="2">
        <f>(C157-X157)/C157</f>
        <v>0.52218435754189951</v>
      </c>
      <c r="Z157" s="2">
        <f>(C157-(X157/1.148))/C157</f>
        <v>0.5837842835730831</v>
      </c>
      <c r="AA157" s="2">
        <f t="shared" si="15"/>
        <v>-1.7597206703910628E-2</v>
      </c>
    </row>
    <row r="158" spans="1:27" ht="12.75" customHeight="1">
      <c r="A158" t="s">
        <v>263</v>
      </c>
      <c r="B158" t="s">
        <v>96</v>
      </c>
      <c r="C158">
        <v>1804</v>
      </c>
      <c r="D158" s="1">
        <v>38991</v>
      </c>
      <c r="E158">
        <v>998</v>
      </c>
      <c r="F158" s="2">
        <v>0.26600000000000001</v>
      </c>
      <c r="G158" s="2">
        <f>(C158-E158)/C158</f>
        <v>0.44678492239467849</v>
      </c>
      <c r="H158" s="2">
        <f>(C158-(E158/1.163))/C158</f>
        <v>0.52432065554142604</v>
      </c>
      <c r="I158">
        <f t="shared" si="13"/>
        <v>865.26599999999996</v>
      </c>
      <c r="J158" s="2">
        <f>(C158-I158)/C158</f>
        <v>0.5203625277161863</v>
      </c>
      <c r="K158" s="2">
        <f>(C158-(I158/1.163))/C158</f>
        <v>0.58758600835441643</v>
      </c>
      <c r="L158">
        <v>973</v>
      </c>
      <c r="M158" s="2">
        <v>0.16700000000000001</v>
      </c>
      <c r="N158" s="2">
        <f>(C158-L158)/C158</f>
        <v>0.46064301552106429</v>
      </c>
      <c r="O158" s="2">
        <f>(C158-(L158/1.158))/C158</f>
        <v>0.53423403758295707</v>
      </c>
      <c r="P158">
        <f t="shared" si="11"/>
        <v>891.75450000000001</v>
      </c>
      <c r="Q158" s="2">
        <f>(C158-P158)/C158</f>
        <v>0.50567932372505542</v>
      </c>
      <c r="R158" s="2">
        <f>(C158-(P158/1.158))/C158</f>
        <v>0.57312549544478009</v>
      </c>
      <c r="S158" s="2">
        <f t="shared" si="16"/>
        <v>1.4683203991130878E-2</v>
      </c>
      <c r="T158">
        <v>982</v>
      </c>
      <c r="U158" s="4">
        <v>0.26300000000000001</v>
      </c>
      <c r="V158" s="2">
        <f>(C158-T158)/C158</f>
        <v>0.45565410199556539</v>
      </c>
      <c r="W158" s="2">
        <f>(C158-(T158/1.148))/C158</f>
        <v>0.52583109929927296</v>
      </c>
      <c r="X158">
        <f t="shared" si="14"/>
        <v>852.86700000000008</v>
      </c>
      <c r="Y158" s="2">
        <f>(C158-X158)/C158</f>
        <v>0.52723558758314848</v>
      </c>
      <c r="Z158" s="2">
        <f>(C158-(X158/1.148))/C158</f>
        <v>0.58818430974141855</v>
      </c>
      <c r="AA158" s="2">
        <f t="shared" si="15"/>
        <v>-2.1556263858093061E-2</v>
      </c>
    </row>
    <row r="159" spans="1:27" ht="12.75" customHeight="1">
      <c r="A159" t="s">
        <v>263</v>
      </c>
      <c r="B159" t="s">
        <v>97</v>
      </c>
      <c r="C159">
        <v>1968</v>
      </c>
      <c r="D159" s="1">
        <v>38991</v>
      </c>
      <c r="E159">
        <v>1393</v>
      </c>
      <c r="F159" s="2">
        <v>0.20699999999999999</v>
      </c>
      <c r="G159" s="2">
        <f>(C159-E159)/C159</f>
        <v>0.29217479674796748</v>
      </c>
      <c r="H159" s="2">
        <f>(C159-(E159/1.163))/C159</f>
        <v>0.39137987682542347</v>
      </c>
      <c r="I159">
        <f t="shared" si="13"/>
        <v>1248.8244999999999</v>
      </c>
      <c r="J159" s="2">
        <f>(C159-I159)/C159</f>
        <v>0.36543470528455285</v>
      </c>
      <c r="K159" s="2">
        <f>(C159-(I159/1.163))/C159</f>
        <v>0.45437205957399218</v>
      </c>
      <c r="L159">
        <v>1222</v>
      </c>
      <c r="M159" s="2">
        <v>0.40500000000000003</v>
      </c>
      <c r="N159" s="2">
        <f>(C159-L159)/C159</f>
        <v>0.37906504065040653</v>
      </c>
      <c r="O159" s="2">
        <f>(C159-(L159/1.158))/C159</f>
        <v>0.46378673631295891</v>
      </c>
      <c r="P159">
        <f t="shared" si="11"/>
        <v>974.54499999999996</v>
      </c>
      <c r="Q159" s="2">
        <f>(C159-P159)/C159</f>
        <v>0.50480436991869926</v>
      </c>
      <c r="R159" s="2">
        <f>(C159-(P159/1.158))/C159</f>
        <v>0.57236992220958482</v>
      </c>
      <c r="S159" s="2">
        <f t="shared" si="16"/>
        <v>-0.13936966463414641</v>
      </c>
      <c r="T159">
        <v>1231</v>
      </c>
      <c r="U159" s="4">
        <v>0.19600000000000001</v>
      </c>
      <c r="V159" s="2">
        <f>(C159-T159)/C159</f>
        <v>0.37449186991869921</v>
      </c>
      <c r="W159" s="2">
        <f>(C159-(T159/1.148))/C159</f>
        <v>0.45513229086994705</v>
      </c>
      <c r="X159">
        <f t="shared" si="14"/>
        <v>1110.3620000000001</v>
      </c>
      <c r="Y159" s="2">
        <f>(C159-X159)/C159</f>
        <v>0.43579166666666663</v>
      </c>
      <c r="Z159" s="2">
        <f>(C159-(X159/1.148))/C159</f>
        <v>0.50852932636469217</v>
      </c>
      <c r="AA159" s="2">
        <f t="shared" si="15"/>
        <v>6.9012703252032626E-2</v>
      </c>
    </row>
    <row r="160" spans="1:27" ht="12.75" customHeight="1">
      <c r="A160" t="s">
        <v>263</v>
      </c>
      <c r="B160" s="3" t="s">
        <v>260</v>
      </c>
      <c r="C160">
        <v>1841</v>
      </c>
      <c r="D160" s="1">
        <v>38961</v>
      </c>
      <c r="E160">
        <v>1279</v>
      </c>
      <c r="F160" s="2">
        <v>0.23200000000000001</v>
      </c>
      <c r="G160" s="2">
        <f>(C160-E160)/C160</f>
        <v>0.30526887561108096</v>
      </c>
      <c r="H160" s="2">
        <f>(C160-(E160/1.161))/C160</f>
        <v>0.40160971198198187</v>
      </c>
      <c r="I160">
        <f t="shared" si="13"/>
        <v>1130.636</v>
      </c>
      <c r="J160" s="2">
        <f>(C160-I160)/C160</f>
        <v>0.38585768604019555</v>
      </c>
      <c r="K160" s="2">
        <f>(C160-(I160/1.161))/C160</f>
        <v>0.47102298539207194</v>
      </c>
      <c r="L160">
        <v>1179</v>
      </c>
      <c r="M160" s="2">
        <v>0.25700000000000001</v>
      </c>
      <c r="N160" s="2">
        <f>(C160-L160)/C160</f>
        <v>0.35958718087995656</v>
      </c>
      <c r="O160" s="2">
        <f>((C160-(I160/1.156))/C160)</f>
        <v>0.4687350225261207</v>
      </c>
      <c r="P160">
        <f t="shared" si="11"/>
        <v>1027.4984999999999</v>
      </c>
      <c r="Q160" s="2">
        <f>(C160-P160)/C160</f>
        <v>0.44188022813688216</v>
      </c>
      <c r="R160" s="2">
        <f>(C160-(P160/1.156))/C160</f>
        <v>0.51719742918415412</v>
      </c>
      <c r="S160" s="2">
        <f t="shared" si="16"/>
        <v>-5.6022542096686612E-2</v>
      </c>
      <c r="T160">
        <v>1144</v>
      </c>
      <c r="U160" s="4">
        <v>0.23799999999999999</v>
      </c>
      <c r="V160" s="2">
        <f>(C160-T160)/C160</f>
        <v>0.37859858772406302</v>
      </c>
      <c r="W160" s="2">
        <f>(C160-(T160/1.153))/C160</f>
        <v>0.4610568844094215</v>
      </c>
      <c r="X160">
        <f t="shared" si="14"/>
        <v>1007.864</v>
      </c>
      <c r="Y160" s="2">
        <f>(C160-X160)/C160</f>
        <v>0.45254535578489952</v>
      </c>
      <c r="Z160" s="2">
        <f>(C160-(X160/1.153))/C160</f>
        <v>0.5251911151647003</v>
      </c>
      <c r="AA160" s="2">
        <f t="shared" si="15"/>
        <v>-1.0665127648017358E-2</v>
      </c>
    </row>
    <row r="161" spans="1:27" ht="12.75" customHeight="1">
      <c r="A161" t="s">
        <v>262</v>
      </c>
      <c r="C161">
        <v>1808</v>
      </c>
      <c r="D161" s="1">
        <v>38961</v>
      </c>
      <c r="E161">
        <v>1423</v>
      </c>
      <c r="F161" s="2">
        <v>0.29399999999999998</v>
      </c>
      <c r="G161" s="2">
        <f>(C161-E161)/C161</f>
        <v>0.21294247787610621</v>
      </c>
      <c r="H161" s="2">
        <f>(C161-(E161/1.161))/C161</f>
        <v>0.32208654425159877</v>
      </c>
      <c r="I161">
        <f t="shared" si="13"/>
        <v>1213.819</v>
      </c>
      <c r="J161" s="2">
        <f>(C161-I161)/C161</f>
        <v>0.32863993362831861</v>
      </c>
      <c r="K161" s="2">
        <f>(C161-(I161/1.161))/C161</f>
        <v>0.42173982224661377</v>
      </c>
      <c r="L161">
        <v>1295</v>
      </c>
      <c r="M161" s="2">
        <v>0.245</v>
      </c>
      <c r="N161" s="2">
        <f>(C161-L161)/C161</f>
        <v>0.28373893805309736</v>
      </c>
      <c r="O161" s="2">
        <f>((C161-(I161/1.156))/C161)</f>
        <v>0.41923869691031018</v>
      </c>
      <c r="P161">
        <f t="shared" si="11"/>
        <v>1136.3625</v>
      </c>
      <c r="Q161" s="2">
        <f>(C161-P161)/C161</f>
        <v>0.37148091814159295</v>
      </c>
      <c r="R161" s="2">
        <f>(C161-(P161/1.156))/C161</f>
        <v>0.45629837209480356</v>
      </c>
      <c r="S161" s="2">
        <f t="shared" si="16"/>
        <v>-4.2840984513274338E-2</v>
      </c>
      <c r="T161">
        <v>1300</v>
      </c>
      <c r="U161" s="4">
        <v>0.24099999999999999</v>
      </c>
      <c r="V161" s="2">
        <f>(C161-T161)/C161</f>
        <v>0.28097345132743362</v>
      </c>
      <c r="W161" s="2">
        <f>(C161-(T161/1.153))/C161</f>
        <v>0.37638634113394071</v>
      </c>
      <c r="X161">
        <f t="shared" si="14"/>
        <v>1143.3499999999999</v>
      </c>
      <c r="Y161" s="2">
        <f>(C161-X161)/C161</f>
        <v>0.36761615044247792</v>
      </c>
      <c r="Z161" s="2">
        <f>(C161-(X161/1.153))/C161</f>
        <v>0.4515317870273009</v>
      </c>
      <c r="AA161" s="2">
        <f t="shared" si="15"/>
        <v>3.8647676991150348E-3</v>
      </c>
    </row>
    <row r="162" spans="1:27" ht="12.75" customHeight="1">
      <c r="A162" t="s">
        <v>262</v>
      </c>
      <c r="B162" t="s">
        <v>10</v>
      </c>
      <c r="C162">
        <v>2043</v>
      </c>
      <c r="D162" s="1">
        <v>38991</v>
      </c>
      <c r="E162">
        <v>1650</v>
      </c>
      <c r="F162" s="2">
        <v>0.27800000000000002</v>
      </c>
      <c r="G162" s="2">
        <f>(C162-E162)/C162</f>
        <v>0.19236417033773862</v>
      </c>
      <c r="H162" s="2">
        <f>(C162-(E162/1.163))/C162</f>
        <v>0.30555818601697216</v>
      </c>
      <c r="I162">
        <f t="shared" si="13"/>
        <v>1420.65</v>
      </c>
      <c r="J162" s="2">
        <f>(C162-I162)/C162</f>
        <v>0.30462555066079289</v>
      </c>
      <c r="K162" s="2">
        <f>(C162-(I162/1.163))/C162</f>
        <v>0.40208559816061296</v>
      </c>
      <c r="L162">
        <v>1470</v>
      </c>
      <c r="M162" s="2">
        <v>0.252</v>
      </c>
      <c r="N162" s="2">
        <f>(C162-L162)/C162</f>
        <v>0.28046989720998533</v>
      </c>
      <c r="O162" s="2">
        <f>(C162-(L162/1.158))/C162</f>
        <v>0.37864412539722386</v>
      </c>
      <c r="P162">
        <f t="shared" si="11"/>
        <v>1284.78</v>
      </c>
      <c r="Q162" s="2">
        <f>(C162-P162)/C162</f>
        <v>0.37113069016152717</v>
      </c>
      <c r="R162" s="2">
        <f>(C162-(P162/1.158))/C162</f>
        <v>0.45693496559717367</v>
      </c>
      <c r="S162" s="2">
        <f t="shared" si="16"/>
        <v>-6.6505139500734278E-2</v>
      </c>
      <c r="T162">
        <v>1463</v>
      </c>
      <c r="U162" s="4">
        <v>0.27100000000000002</v>
      </c>
      <c r="V162" s="2">
        <f>(C162-T162)/C162</f>
        <v>0.28389623103279493</v>
      </c>
      <c r="W162" s="2">
        <f>(C162-(T162/1.148))/C162</f>
        <v>0.37621622912264358</v>
      </c>
      <c r="X162">
        <f t="shared" si="14"/>
        <v>1264.7635</v>
      </c>
      <c r="Y162" s="2">
        <f>(C162-X162)/C162</f>
        <v>0.3809282917278512</v>
      </c>
      <c r="Z162" s="2">
        <f>(C162-(X162/1.148))/C162</f>
        <v>0.46073893007652539</v>
      </c>
      <c r="AA162" s="2">
        <f t="shared" si="15"/>
        <v>-9.7976015663240323E-3</v>
      </c>
    </row>
    <row r="163" spans="1:27" ht="12.75" customHeight="1">
      <c r="A163" t="s">
        <v>55</v>
      </c>
      <c r="C163">
        <v>2266</v>
      </c>
      <c r="D163" s="1">
        <v>38961</v>
      </c>
      <c r="E163">
        <v>1260</v>
      </c>
      <c r="F163" s="2">
        <v>0.23799999999999999</v>
      </c>
      <c r="G163" s="2">
        <f>(C163-E163)/C163</f>
        <v>0.44395410414827891</v>
      </c>
      <c r="H163" s="2">
        <f>(C163-(E163/1.161))/C163</f>
        <v>0.52106296653598527</v>
      </c>
      <c r="I163">
        <f t="shared" si="13"/>
        <v>1110.06</v>
      </c>
      <c r="J163" s="2">
        <f>(C163-I163)/C163</f>
        <v>0.51012356575463369</v>
      </c>
      <c r="K163" s="2">
        <f>(C163-(I163/1.161))/C163</f>
        <v>0.578056473518203</v>
      </c>
      <c r="L163">
        <v>1121</v>
      </c>
      <c r="M163" s="2">
        <v>0.314</v>
      </c>
      <c r="N163" s="2">
        <f>(C163-L163)/C163</f>
        <v>0.50529567519858787</v>
      </c>
      <c r="O163" s="2">
        <f>((C163-(I163/1.156))/C163)</f>
        <v>0.57623145826525413</v>
      </c>
      <c r="P163">
        <f t="shared" si="11"/>
        <v>945.00299999999993</v>
      </c>
      <c r="Q163" s="2">
        <f>(C163-P163)/C163</f>
        <v>0.5829642541924096</v>
      </c>
      <c r="R163" s="2">
        <f>(C163-(P163/1.156))/C163</f>
        <v>0.63924243442249962</v>
      </c>
      <c r="S163" s="2">
        <f t="shared" si="16"/>
        <v>-7.2840688437775913E-2</v>
      </c>
      <c r="T163">
        <v>1126</v>
      </c>
      <c r="U163" s="4">
        <v>0.26300000000000001</v>
      </c>
      <c r="V163" s="2">
        <f>(C163-T163)/C163</f>
        <v>0.50308914386584291</v>
      </c>
      <c r="W163" s="2">
        <f>(C163-(T163/1.153))/C163</f>
        <v>0.56902787846126879</v>
      </c>
      <c r="X163">
        <f t="shared" si="14"/>
        <v>977.93100000000004</v>
      </c>
      <c r="Y163" s="2">
        <f>(C163-X163)/C163</f>
        <v>0.56843292144748458</v>
      </c>
      <c r="Z163" s="2">
        <f>(C163-(X163/1.153))/C163</f>
        <v>0.62570071244361192</v>
      </c>
      <c r="AA163" s="2">
        <f t="shared" si="15"/>
        <v>1.4531332744925018E-2</v>
      </c>
    </row>
    <row r="164" spans="1:27" ht="12.75" customHeight="1">
      <c r="A164" t="s">
        <v>55</v>
      </c>
      <c r="B164" t="s">
        <v>55</v>
      </c>
      <c r="C164">
        <v>2395</v>
      </c>
      <c r="D164" s="1">
        <v>38961</v>
      </c>
      <c r="E164">
        <v>1284</v>
      </c>
      <c r="F164" s="2">
        <v>0.248</v>
      </c>
      <c r="G164" s="2">
        <f>(C164-E164)/C164</f>
        <v>0.46388308977035492</v>
      </c>
      <c r="H164" s="2">
        <f>(C164-(E164/1.161))/C164</f>
        <v>0.5382283288289017</v>
      </c>
      <c r="I164">
        <f t="shared" si="13"/>
        <v>1124.7840000000001</v>
      </c>
      <c r="J164" s="2">
        <f>(C164-I164)/C164</f>
        <v>0.53036158663883082</v>
      </c>
      <c r="K164" s="2">
        <f>(C164-(I164/1.161))/C164</f>
        <v>0.59548801605411794</v>
      </c>
      <c r="L164">
        <v>1150</v>
      </c>
      <c r="M164" s="2">
        <v>0.21099999999999999</v>
      </c>
      <c r="N164" s="2">
        <f>(C164-L164)/C164</f>
        <v>0.51983298538622125</v>
      </c>
      <c r="O164" s="2">
        <f>((C164-(I164/1.156))/C164)</f>
        <v>0.59373839674639339</v>
      </c>
      <c r="P164">
        <f t="shared" si="11"/>
        <v>1028.675</v>
      </c>
      <c r="Q164" s="2">
        <f>(C164-P164)/C164</f>
        <v>0.57049060542797492</v>
      </c>
      <c r="R164" s="2">
        <f>(C164-(P164/1.156))/C164</f>
        <v>0.62845208082004744</v>
      </c>
      <c r="S164" s="2">
        <f t="shared" si="16"/>
        <v>-4.01290187891441E-2</v>
      </c>
      <c r="T164">
        <v>1172</v>
      </c>
      <c r="U164" s="4">
        <v>0.27400000000000002</v>
      </c>
      <c r="V164" s="2">
        <f>(C164-T164)/C164</f>
        <v>0.51064718162839251</v>
      </c>
      <c r="W164" s="2">
        <f>(C164-(T164/1.153))/C164</f>
        <v>0.57558298493355808</v>
      </c>
      <c r="X164">
        <f t="shared" si="14"/>
        <v>1011.436</v>
      </c>
      <c r="Y164" s="2">
        <f>(C164-X164)/C164</f>
        <v>0.57768851774530261</v>
      </c>
      <c r="Z164" s="2">
        <f>(C164-(X164/1.153))/C164</f>
        <v>0.63372811599766066</v>
      </c>
      <c r="AA164" s="2">
        <f t="shared" si="15"/>
        <v>-7.1979123173276927E-3</v>
      </c>
    </row>
    <row r="165" spans="1:27" ht="12.75" customHeight="1">
      <c r="A165" t="s">
        <v>55</v>
      </c>
      <c r="B165" t="s">
        <v>275</v>
      </c>
      <c r="C165">
        <v>2276</v>
      </c>
      <c r="D165" s="1">
        <v>38991</v>
      </c>
      <c r="F165" s="2">
        <v>0.23799999999999999</v>
      </c>
      <c r="L165">
        <v>1057</v>
      </c>
      <c r="M165" s="2">
        <v>0.314</v>
      </c>
      <c r="N165" s="2">
        <f>(C165-L165)/C165</f>
        <v>0.53558875219683655</v>
      </c>
      <c r="O165" s="2">
        <f>(C165-(L165/1.158))/C165</f>
        <v>0.59895401744113685</v>
      </c>
      <c r="P165">
        <f t="shared" si="11"/>
        <v>891.05099999999993</v>
      </c>
      <c r="Q165" s="2">
        <f>(C165-P165)/C165</f>
        <v>0.6085013181019332</v>
      </c>
      <c r="R165" s="2">
        <f>(C165-(P165/1.158))/C165</f>
        <v>0.66191823670287842</v>
      </c>
      <c r="S165" s="2"/>
      <c r="T165">
        <v>961</v>
      </c>
      <c r="U165" s="4">
        <v>0.2</v>
      </c>
      <c r="V165" s="2">
        <f>(C165-T165)/C165</f>
        <v>0.57776801405975398</v>
      </c>
      <c r="W165" s="2">
        <f>(C165-(T165/1.148))/C165</f>
        <v>0.63220210283950695</v>
      </c>
      <c r="X165">
        <f t="shared" si="14"/>
        <v>864.9</v>
      </c>
      <c r="Y165" s="2">
        <f>(C165-X165)/C165</f>
        <v>0.61999121265377855</v>
      </c>
      <c r="Z165" s="2">
        <f>(C165-(X165/1.148))/C165</f>
        <v>0.66898189255555629</v>
      </c>
      <c r="AA165" s="2">
        <f t="shared" si="15"/>
        <v>-1.1489894551845348E-2</v>
      </c>
    </row>
    <row r="166" spans="1:27" ht="12.75" customHeight="1">
      <c r="A166" t="s">
        <v>26</v>
      </c>
      <c r="C166">
        <v>1636</v>
      </c>
      <c r="D166" s="1">
        <v>38991</v>
      </c>
      <c r="E166">
        <v>1267</v>
      </c>
      <c r="F166" s="2">
        <v>0.27900000000000003</v>
      </c>
      <c r="G166" s="2">
        <f>(C166-E166)/C166</f>
        <v>0.22555012224938875</v>
      </c>
      <c r="H166" s="2">
        <f>(C166-(E166/1.163))/C166</f>
        <v>0.33409296840016228</v>
      </c>
      <c r="I166">
        <f t="shared" si="13"/>
        <v>1090.2535</v>
      </c>
      <c r="J166" s="2">
        <f>(C166-I166)/C166</f>
        <v>0.33358588019559898</v>
      </c>
      <c r="K166" s="2">
        <f>(C166-(I166/1.163))/C166</f>
        <v>0.42698699930833967</v>
      </c>
      <c r="L166">
        <v>1178</v>
      </c>
      <c r="M166" s="2">
        <v>0.21099999999999999</v>
      </c>
      <c r="N166" s="2">
        <f>(C166-L166)/C166</f>
        <v>0.27995110024449876</v>
      </c>
      <c r="O166" s="2">
        <f>(C166-(L166/1.158))/C166</f>
        <v>0.37819611420077609</v>
      </c>
      <c r="P166">
        <f t="shared" si="11"/>
        <v>1053.721</v>
      </c>
      <c r="Q166" s="2">
        <f>(C166-P166)/C166</f>
        <v>0.35591625916870417</v>
      </c>
      <c r="R166" s="2">
        <f>(C166-(P166/1.158))/C166</f>
        <v>0.44379642415259418</v>
      </c>
      <c r="S166" s="2">
        <f t="shared" si="16"/>
        <v>-2.2330378973105192E-2</v>
      </c>
      <c r="T166">
        <v>1177</v>
      </c>
      <c r="U166" s="4">
        <v>0.23</v>
      </c>
      <c r="V166" s="2">
        <f>(C166-T166)/C166</f>
        <v>0.28056234718826406</v>
      </c>
      <c r="W166" s="2">
        <f>(C166-(T166/1.148))/C166</f>
        <v>0.37331214911869681</v>
      </c>
      <c r="X166">
        <f t="shared" si="14"/>
        <v>1041.645</v>
      </c>
      <c r="Y166" s="2">
        <f>(C166-X166)/C166</f>
        <v>0.36329767726161372</v>
      </c>
      <c r="Z166" s="2">
        <f>(C166-(X166/1.148))/C166</f>
        <v>0.44538125197004674</v>
      </c>
      <c r="AA166" s="2">
        <f t="shared" si="15"/>
        <v>-7.3814180929095419E-3</v>
      </c>
    </row>
    <row r="167" spans="1:27" ht="12.75" customHeight="1">
      <c r="A167" t="s">
        <v>26</v>
      </c>
      <c r="B167" t="s">
        <v>26</v>
      </c>
      <c r="C167" t="s">
        <v>295</v>
      </c>
      <c r="D167" s="1"/>
      <c r="R167" s="2"/>
      <c r="S167" s="2"/>
      <c r="T167">
        <v>1291</v>
      </c>
      <c r="U167" s="4">
        <v>0.19900000000000001</v>
      </c>
      <c r="V167" s="2" t="e">
        <f>(C167-T167)/C167</f>
        <v>#VALUE!</v>
      </c>
      <c r="X167">
        <f t="shared" si="14"/>
        <v>1162.5454999999999</v>
      </c>
      <c r="Y167" s="2">
        <v>0</v>
      </c>
      <c r="AA167" s="2">
        <f t="shared" si="15"/>
        <v>0</v>
      </c>
    </row>
    <row r="168" spans="1:27" ht="12.75" customHeight="1">
      <c r="A168" t="s">
        <v>30</v>
      </c>
      <c r="C168">
        <v>3769</v>
      </c>
      <c r="D168" s="1">
        <v>38961</v>
      </c>
      <c r="E168">
        <v>2377</v>
      </c>
      <c r="F168" s="2">
        <v>0.22600000000000001</v>
      </c>
      <c r="G168" s="2">
        <f>(C168-E168)/C168</f>
        <v>0.36932873441231096</v>
      </c>
      <c r="H168" s="2">
        <f>(C168-(E168/1.161))/C168</f>
        <v>0.45678616228450558</v>
      </c>
      <c r="I168">
        <f t="shared" si="13"/>
        <v>2108.3989999999999</v>
      </c>
      <c r="J168" s="2">
        <f>(C168-I168)/C168</f>
        <v>0.44059458742371987</v>
      </c>
      <c r="K168" s="2">
        <f>(C168-(I168/1.161))/C168</f>
        <v>0.51816932594635645</v>
      </c>
      <c r="L168">
        <v>2201</v>
      </c>
      <c r="M168" s="2">
        <v>0.219</v>
      </c>
      <c r="N168" s="2">
        <f>(C168-L168)/C168</f>
        <v>0.41602547094720083</v>
      </c>
      <c r="O168" s="2">
        <f>((C168-(I168/1.156))/C168)</f>
        <v>0.51608528323851199</v>
      </c>
      <c r="P168">
        <f t="shared" si="11"/>
        <v>1959.9904999999999</v>
      </c>
      <c r="Q168" s="2">
        <f>(C168-P168)/C168</f>
        <v>0.47997068187848241</v>
      </c>
      <c r="R168" s="2">
        <f>(C168-(P168/1.156))/C168</f>
        <v>0.55014764868380828</v>
      </c>
      <c r="S168" s="2">
        <f t="shared" si="16"/>
        <v>-3.9376094454762534E-2</v>
      </c>
      <c r="T168">
        <v>2232</v>
      </c>
      <c r="U168" s="4">
        <v>0.193</v>
      </c>
      <c r="V168" s="2">
        <f>(C168-T168)/C168</f>
        <v>0.40780047758026</v>
      </c>
      <c r="W168" s="2">
        <f>(C168-(T168/1.153))/C168</f>
        <v>0.4863837619950217</v>
      </c>
      <c r="X168">
        <f t="shared" si="14"/>
        <v>2016.6119999999999</v>
      </c>
      <c r="Y168" s="2">
        <f>(C168-X168)/C168</f>
        <v>0.46494773149376495</v>
      </c>
      <c r="Z168" s="2">
        <f>(C168-(X168/1.153))/C168</f>
        <v>0.53594772896250209</v>
      </c>
      <c r="AA168" s="2">
        <f t="shared" si="15"/>
        <v>1.5022950384717459E-2</v>
      </c>
    </row>
    <row r="169" spans="1:27" ht="12.75" customHeight="1">
      <c r="A169" t="s">
        <v>30</v>
      </c>
      <c r="B169" t="s">
        <v>30</v>
      </c>
      <c r="C169">
        <v>4455</v>
      </c>
      <c r="D169" s="1">
        <v>39173</v>
      </c>
      <c r="E169">
        <v>2782</v>
      </c>
      <c r="F169" s="2">
        <v>0.22900000000000001</v>
      </c>
      <c r="G169" s="2">
        <f>(C169-E169)/C169</f>
        <v>0.3755331088664422</v>
      </c>
      <c r="H169" s="2">
        <f>(C169-(E169/1.161))/C169</f>
        <v>0.46213015406239638</v>
      </c>
      <c r="I169">
        <f t="shared" si="13"/>
        <v>2463.4609999999998</v>
      </c>
      <c r="J169" s="2">
        <f>(C169-I169)/C169</f>
        <v>0.44703456790123464</v>
      </c>
      <c r="K169" s="2">
        <f>(C169-(I169/1.161))/C169</f>
        <v>0.52371625142225209</v>
      </c>
      <c r="L169">
        <v>2620</v>
      </c>
      <c r="M169" s="2">
        <v>0.221</v>
      </c>
      <c r="N169" s="2">
        <f>(C169-L169)/C169</f>
        <v>0.41189674523007858</v>
      </c>
      <c r="O169" s="2">
        <f>((C169-(I169/1.156))/C169)</f>
        <v>0.52165620060660434</v>
      </c>
      <c r="P169">
        <f t="shared" si="11"/>
        <v>2330.4899999999998</v>
      </c>
      <c r="Q169" s="2">
        <f>(C169-P169)/C169</f>
        <v>0.47688215488215491</v>
      </c>
      <c r="R169" s="2">
        <f>(C169-(P169/1.156))/C169</f>
        <v>0.54747591252781569</v>
      </c>
      <c r="S169" s="2">
        <f t="shared" si="16"/>
        <v>-2.9847586980920271E-2</v>
      </c>
      <c r="T169">
        <v>2714</v>
      </c>
      <c r="U169" s="4">
        <v>0.16</v>
      </c>
      <c r="V169" s="2">
        <f>(C169-T169)/C169</f>
        <v>0.39079685746352411</v>
      </c>
      <c r="W169" s="2">
        <f>(C169-(T169/1.125))/C169</f>
        <v>0.45848609552313258</v>
      </c>
      <c r="X169">
        <f t="shared" si="14"/>
        <v>2496.88</v>
      </c>
      <c r="Y169" s="2">
        <f>(C169-X169)/C169</f>
        <v>0.4395331088664422</v>
      </c>
      <c r="Z169" s="2">
        <f>(C169-(X169/1.125))/C169</f>
        <v>0.50180720788128186</v>
      </c>
      <c r="AA169" s="2">
        <f t="shared" si="15"/>
        <v>3.7349046015712706E-2</v>
      </c>
    </row>
    <row r="170" spans="1:27" ht="12.75" customHeight="1">
      <c r="A170" t="s">
        <v>30</v>
      </c>
      <c r="B170" s="3" t="s">
        <v>223</v>
      </c>
      <c r="C170">
        <v>3043</v>
      </c>
      <c r="D170" s="1">
        <v>38961</v>
      </c>
      <c r="E170">
        <v>1664</v>
      </c>
      <c r="F170" s="2">
        <v>0.21299999999999999</v>
      </c>
      <c r="G170" s="2">
        <f>(C170-E170)/C170</f>
        <v>0.45317121261912585</v>
      </c>
      <c r="H170" s="2">
        <f>(C170-(E170/1.161))/C170</f>
        <v>0.52900190578736073</v>
      </c>
      <c r="I170">
        <f t="shared" ref="I170:I227" si="17">E170*(1-(F170/2))</f>
        <v>1486.7839999999999</v>
      </c>
      <c r="J170" s="2">
        <f>(C170-I170)/C170</f>
        <v>0.511408478475189</v>
      </c>
      <c r="K170" s="2">
        <f>(C170-(I170/1.161))/C170</f>
        <v>0.57916320282100686</v>
      </c>
      <c r="L170">
        <v>1511</v>
      </c>
      <c r="M170" s="2">
        <v>0.20200000000000001</v>
      </c>
      <c r="N170" s="2">
        <f>(C170-L170)/C170</f>
        <v>0.5034505422280644</v>
      </c>
      <c r="O170" s="2">
        <f>((C170-(I170/1.156))/C170)</f>
        <v>0.577342974459506</v>
      </c>
      <c r="P170">
        <f t="shared" ref="P170:P188" si="18">L170*(1-(M170/2))</f>
        <v>1358.3890000000001</v>
      </c>
      <c r="Q170" s="2">
        <f>(C170-P170)/C170</f>
        <v>0.55360203746302983</v>
      </c>
      <c r="R170" s="2">
        <f>(C170-(P170/1.156))/C170</f>
        <v>0.61384259296109844</v>
      </c>
      <c r="S170" s="2">
        <f t="shared" ref="S170:S228" si="19">-(Q170-J170)</f>
        <v>-4.2193558987840829E-2</v>
      </c>
      <c r="T170">
        <v>1547</v>
      </c>
      <c r="U170" s="4">
        <v>0.20200000000000001</v>
      </c>
      <c r="V170" s="2">
        <f>(C170-T170)/C170</f>
        <v>0.49162011173184356</v>
      </c>
      <c r="W170" s="2">
        <f>(C170-(T170/1.153))/C170</f>
        <v>0.55908075605537166</v>
      </c>
      <c r="X170">
        <f t="shared" ref="X170:X227" si="20">T170*(1-(U170/2))</f>
        <v>1390.7529999999999</v>
      </c>
      <c r="Y170" s="2">
        <f>(C170-X170)/C170</f>
        <v>0.54296648044692741</v>
      </c>
      <c r="Z170" s="2">
        <f>(C170-(X170/1.153))/C170</f>
        <v>0.60361359969377926</v>
      </c>
      <c r="AA170" s="2">
        <f t="shared" ref="AA170:AA227" si="21">-(Y170-Q170)</f>
        <v>1.0635557016102415E-2</v>
      </c>
    </row>
    <row r="171" spans="1:27" ht="12.75" customHeight="1">
      <c r="A171" t="s">
        <v>30</v>
      </c>
      <c r="B171" s="3" t="s">
        <v>224</v>
      </c>
      <c r="C171">
        <v>3914</v>
      </c>
      <c r="D171" s="1">
        <v>38961</v>
      </c>
      <c r="E171">
        <v>2829</v>
      </c>
      <c r="F171" s="2">
        <v>0.20100000000000001</v>
      </c>
      <c r="G171" s="2">
        <f>(C171-E171)/C171</f>
        <v>0.27721001532958611</v>
      </c>
      <c r="H171" s="2">
        <f>(C171-(E171/1.161))/C171</f>
        <v>0.3774418736688942</v>
      </c>
      <c r="I171">
        <f t="shared" si="17"/>
        <v>2544.6855</v>
      </c>
      <c r="J171" s="2">
        <f>(C171-I171)/C171</f>
        <v>0.34985040878896267</v>
      </c>
      <c r="K171" s="2">
        <f>(C171-(I171/1.161))/C171</f>
        <v>0.44000896536517031</v>
      </c>
      <c r="L171">
        <v>2618</v>
      </c>
      <c r="M171" s="2">
        <v>0.248</v>
      </c>
      <c r="N171" s="2">
        <f>(C171-L171)/C171</f>
        <v>0.33111905978538581</v>
      </c>
      <c r="O171" s="2">
        <f>((C171-(I171/1.156))/C171)</f>
        <v>0.43758685881398152</v>
      </c>
      <c r="P171">
        <f t="shared" si="18"/>
        <v>2293.3679999999999</v>
      </c>
      <c r="Q171" s="2">
        <f>(C171-P171)/C171</f>
        <v>0.41406029637199798</v>
      </c>
      <c r="R171" s="2">
        <f>(C171-(P171/1.156))/C171</f>
        <v>0.49313174426643419</v>
      </c>
      <c r="S171" s="2">
        <f t="shared" si="19"/>
        <v>-6.4209887583035308E-2</v>
      </c>
      <c r="T171">
        <v>2530</v>
      </c>
      <c r="U171" s="4">
        <v>0.32800000000000001</v>
      </c>
      <c r="V171" s="2">
        <f>(C171-T171)/C171</f>
        <v>0.35360245273377616</v>
      </c>
      <c r="W171" s="2">
        <f>(C171-(T171/1.153))/C171</f>
        <v>0.43937766932677902</v>
      </c>
      <c r="X171">
        <f t="shared" si="20"/>
        <v>2115.08</v>
      </c>
      <c r="Y171" s="2">
        <f>(C171-X171)/C171</f>
        <v>0.4596116504854369</v>
      </c>
      <c r="Z171" s="2">
        <f>(C171-(X171/1.153))/C171</f>
        <v>0.53131973155718726</v>
      </c>
      <c r="AA171" s="2">
        <f t="shared" si="21"/>
        <v>-4.5551354113438913E-2</v>
      </c>
    </row>
    <row r="172" spans="1:27" ht="12.75" customHeight="1">
      <c r="A172" t="s">
        <v>30</v>
      </c>
      <c r="B172" s="3" t="s">
        <v>225</v>
      </c>
      <c r="C172">
        <v>3545</v>
      </c>
      <c r="D172" s="1">
        <v>38961</v>
      </c>
      <c r="E172">
        <v>1804</v>
      </c>
      <c r="F172" s="2">
        <v>0.221</v>
      </c>
      <c r="G172" s="2">
        <f>(C172-E172)/C172</f>
        <v>0.49111424541607901</v>
      </c>
      <c r="H172" s="2">
        <f>(C172-(E172/1.161))/C172</f>
        <v>0.56168324325243668</v>
      </c>
      <c r="I172">
        <f t="shared" si="17"/>
        <v>1604.6579999999999</v>
      </c>
      <c r="J172" s="2">
        <f>(C172-I172)/C172</f>
        <v>0.54734612129760229</v>
      </c>
      <c r="K172" s="2">
        <f>(C172-(I172/1.161))/C172</f>
        <v>0.61011724487304242</v>
      </c>
      <c r="L172">
        <v>1633</v>
      </c>
      <c r="M172" s="2">
        <v>0.224</v>
      </c>
      <c r="N172" s="2">
        <f>(C172-L172)/C172</f>
        <v>0.53935119887165017</v>
      </c>
      <c r="O172" s="2">
        <f>((C172-(I172/1.156))/C172)</f>
        <v>0.60843090077647255</v>
      </c>
      <c r="P172">
        <f t="shared" si="18"/>
        <v>1450.104</v>
      </c>
      <c r="Q172" s="2">
        <f>(C172-P172)/C172</f>
        <v>0.59094386459802528</v>
      </c>
      <c r="R172" s="2">
        <f>(C172-(P172/1.156))/C172</f>
        <v>0.64614521158998728</v>
      </c>
      <c r="S172" s="2">
        <f t="shared" si="19"/>
        <v>-4.3597743300422986E-2</v>
      </c>
      <c r="T172">
        <v>1650</v>
      </c>
      <c r="U172" s="4">
        <v>0.17199999999999999</v>
      </c>
      <c r="V172" s="2">
        <f>(C172-T172)/C172</f>
        <v>0.5345557122708039</v>
      </c>
      <c r="W172" s="2">
        <f>(C172-(T172/1.153))/C172</f>
        <v>0.59631891784111346</v>
      </c>
      <c r="X172">
        <f t="shared" si="20"/>
        <v>1508.1000000000001</v>
      </c>
      <c r="Y172" s="2">
        <f>(C172-X172)/C172</f>
        <v>0.57458392101551481</v>
      </c>
      <c r="Z172" s="2">
        <f>(C172-(X172/1.153))/C172</f>
        <v>0.6310354909067778</v>
      </c>
      <c r="AA172" s="2">
        <f t="shared" si="21"/>
        <v>1.6359943582510472E-2</v>
      </c>
    </row>
    <row r="173" spans="1:27" ht="12.75" customHeight="1">
      <c r="A173" t="s">
        <v>30</v>
      </c>
      <c r="B173" s="3" t="s">
        <v>226</v>
      </c>
      <c r="C173">
        <v>2704</v>
      </c>
      <c r="D173" s="1">
        <v>38991</v>
      </c>
      <c r="E173">
        <v>1660</v>
      </c>
      <c r="F173" s="2">
        <v>7.0999999999999994E-2</v>
      </c>
      <c r="G173" s="2">
        <f>(C173-E173)/C173</f>
        <v>0.38609467455621299</v>
      </c>
      <c r="H173" s="2">
        <f>(C173-(E173/1.163))/C173</f>
        <v>0.47213643555994245</v>
      </c>
      <c r="I173">
        <f t="shared" si="17"/>
        <v>1601.07</v>
      </c>
      <c r="J173" s="2">
        <f>(C173-I173)/C173</f>
        <v>0.40788831360946748</v>
      </c>
      <c r="K173" s="2">
        <f>(C173-(I173/1.163))/C173</f>
        <v>0.49087559209756448</v>
      </c>
      <c r="L173">
        <v>1398</v>
      </c>
      <c r="M173" s="2">
        <v>0.17399999999999999</v>
      </c>
      <c r="N173" s="2">
        <f>(C173-L173)/C173</f>
        <v>0.48298816568047337</v>
      </c>
      <c r="O173" s="2">
        <f>(C173-(L173/1.158))/C173</f>
        <v>0.55353036759971797</v>
      </c>
      <c r="P173">
        <f t="shared" si="18"/>
        <v>1276.374</v>
      </c>
      <c r="Q173" s="2">
        <f>(C173-P173)/C173</f>
        <v>0.52796819526627214</v>
      </c>
      <c r="R173" s="2">
        <f>(C173-(P173/1.158))/C173</f>
        <v>0.59237322561854244</v>
      </c>
      <c r="S173" s="2">
        <f t="shared" si="19"/>
        <v>-0.12007988165680467</v>
      </c>
      <c r="T173">
        <v>1392</v>
      </c>
      <c r="U173" s="4">
        <v>0.26300000000000001</v>
      </c>
      <c r="V173" s="2">
        <f>(C173-T173)/C173</f>
        <v>0.48520710059171596</v>
      </c>
      <c r="W173" s="2">
        <f>(C173-(T173/1.148))/C173</f>
        <v>0.55157412943529271</v>
      </c>
      <c r="X173">
        <f t="shared" si="20"/>
        <v>1208.952</v>
      </c>
      <c r="Y173" s="2">
        <f>(C173-X173)/C173</f>
        <v>0.55290236686390537</v>
      </c>
      <c r="Z173" s="2">
        <f>(C173-(X173/1.148))/C173</f>
        <v>0.61054213141455171</v>
      </c>
      <c r="AA173" s="2">
        <f t="shared" si="21"/>
        <v>-2.4934171597633226E-2</v>
      </c>
    </row>
    <row r="174" spans="1:27" ht="12.75" customHeight="1">
      <c r="A174" t="s">
        <v>30</v>
      </c>
      <c r="B174" s="3" t="s">
        <v>227</v>
      </c>
      <c r="C174">
        <v>3009</v>
      </c>
      <c r="D174" s="1">
        <v>38991</v>
      </c>
      <c r="E174">
        <v>1674</v>
      </c>
      <c r="F174" s="2">
        <v>0.16</v>
      </c>
      <c r="G174" s="2">
        <f>(C174-E174)/C174</f>
        <v>0.44366899302093721</v>
      </c>
      <c r="H174" s="2">
        <f>(C174-(E174/1.163))/C174</f>
        <v>0.52164143853906897</v>
      </c>
      <c r="I174">
        <f t="shared" si="17"/>
        <v>1540.0800000000002</v>
      </c>
      <c r="J174" s="2">
        <f>(C174-I174)/C174</f>
        <v>0.48817547357926216</v>
      </c>
      <c r="K174" s="2">
        <f>(C174-(I174/1.163))/C174</f>
        <v>0.55991012345594338</v>
      </c>
      <c r="L174">
        <v>1484</v>
      </c>
      <c r="M174" s="2">
        <v>0.218</v>
      </c>
      <c r="N174" s="2">
        <f>(C174-L174)/C174</f>
        <v>0.50681289464938517</v>
      </c>
      <c r="O174" s="2">
        <f>(C174-(L174/1.158))/C174</f>
        <v>0.5741043995245122</v>
      </c>
      <c r="P174">
        <f t="shared" si="18"/>
        <v>1322.2439999999999</v>
      </c>
      <c r="Q174" s="2">
        <f>(C174-P174)/C174</f>
        <v>0.56057028913260221</v>
      </c>
      <c r="R174" s="2">
        <f>(C174-(P174/1.158))/C174</f>
        <v>0.62052701997634041</v>
      </c>
      <c r="S174" s="2">
        <f t="shared" si="19"/>
        <v>-7.2394815553340042E-2</v>
      </c>
      <c r="T174">
        <v>1489</v>
      </c>
      <c r="U174" s="4">
        <v>0.26800000000000002</v>
      </c>
      <c r="V174" s="2">
        <f>(C174-T174)/C174</f>
        <v>0.50515121302758392</v>
      </c>
      <c r="W174" s="2">
        <f>(C174-(T174/1.148))/C174</f>
        <v>0.56894704967559573</v>
      </c>
      <c r="X174">
        <f t="shared" si="20"/>
        <v>1289.4739999999999</v>
      </c>
      <c r="Y174" s="2">
        <f>(C174-X174)/C174</f>
        <v>0.57146095048188772</v>
      </c>
      <c r="Z174" s="2">
        <f>(C174-(X174/1.148))/C174</f>
        <v>0.62670814501906591</v>
      </c>
      <c r="AA174" s="2">
        <f t="shared" si="21"/>
        <v>-1.0890661349285513E-2</v>
      </c>
    </row>
    <row r="175" spans="1:27" ht="12.75" customHeight="1">
      <c r="A175" t="s">
        <v>30</v>
      </c>
      <c r="B175" s="3" t="s">
        <v>228</v>
      </c>
      <c r="C175">
        <v>2587</v>
      </c>
      <c r="D175" s="1">
        <v>38961</v>
      </c>
      <c r="E175">
        <v>1450</v>
      </c>
      <c r="F175" s="2">
        <v>0.42599999999999999</v>
      </c>
      <c r="G175" s="2">
        <f>(C175-E175)/C175</f>
        <v>0.43950521839969076</v>
      </c>
      <c r="H175" s="2">
        <f>(C175-(E175/1.161))/C175</f>
        <v>0.51723102360007822</v>
      </c>
      <c r="I175">
        <f t="shared" si="17"/>
        <v>1141.1500000000001</v>
      </c>
      <c r="J175" s="2">
        <f>(C175-I175)/C175</f>
        <v>0.55889060688055658</v>
      </c>
      <c r="K175" s="2">
        <f>(C175-(I175/1.161))/C175</f>
        <v>0.62006081557326154</v>
      </c>
      <c r="L175">
        <v>1279</v>
      </c>
      <c r="M175" s="2">
        <v>0.13100000000000001</v>
      </c>
      <c r="N175" s="2">
        <f>(C175-L175)/C175</f>
        <v>0.50560494781600307</v>
      </c>
      <c r="O175" s="2">
        <f>((C175-(I175/1.156))/C175)</f>
        <v>0.61841748000048147</v>
      </c>
      <c r="P175">
        <f t="shared" si="18"/>
        <v>1195.2255</v>
      </c>
      <c r="Q175" s="2">
        <f>(C175-P175)/C175</f>
        <v>0.53798782373405485</v>
      </c>
      <c r="R175" s="2">
        <f>(C175-(P175/1.156))/C175</f>
        <v>0.60033548765921696</v>
      </c>
      <c r="S175" s="2">
        <f t="shared" si="19"/>
        <v>2.0902783146501736E-2</v>
      </c>
      <c r="T175">
        <v>1283</v>
      </c>
      <c r="U175" s="4">
        <v>0.19500000000000001</v>
      </c>
      <c r="V175" s="2">
        <f>(C175-T175)/C175</f>
        <v>0.50405875531503674</v>
      </c>
      <c r="W175" s="2">
        <f>(C175-(T175/1.153))/C175</f>
        <v>0.56986882507808911</v>
      </c>
      <c r="X175">
        <f t="shared" si="20"/>
        <v>1157.9075</v>
      </c>
      <c r="Y175" s="2">
        <f>(C175-X175)/C175</f>
        <v>0.55241302667182068</v>
      </c>
      <c r="Z175" s="2">
        <f>(C175-(X175/1.153))/C175</f>
        <v>0.61180661463297537</v>
      </c>
      <c r="AA175" s="2">
        <f t="shared" si="21"/>
        <v>-1.4425202937765835E-2</v>
      </c>
    </row>
    <row r="176" spans="1:27" ht="12.75" customHeight="1">
      <c r="A176" t="s">
        <v>30</v>
      </c>
      <c r="B176" s="3" t="s">
        <v>229</v>
      </c>
      <c r="C176">
        <v>2816</v>
      </c>
      <c r="D176" s="1">
        <v>38991</v>
      </c>
      <c r="E176">
        <v>1582</v>
      </c>
      <c r="F176" s="2">
        <v>0.221</v>
      </c>
      <c r="G176" s="2">
        <f>(C176-E176)/C176</f>
        <v>0.43821022727272729</v>
      </c>
      <c r="H176" s="2">
        <f>(C176-(E176/1.163))/C176</f>
        <v>0.51694774486047057</v>
      </c>
      <c r="I176">
        <f t="shared" si="17"/>
        <v>1407.1889999999999</v>
      </c>
      <c r="J176" s="2">
        <f>(C176-I176)/C176</f>
        <v>0.500287997159091</v>
      </c>
      <c r="K176" s="2">
        <f>(C176-(I176/1.163))/C176</f>
        <v>0.57032501905338862</v>
      </c>
      <c r="L176">
        <v>1358</v>
      </c>
      <c r="M176" s="2">
        <v>0.23799999999999999</v>
      </c>
      <c r="N176" s="2">
        <f>(C176-L176)/C176</f>
        <v>0.51775568181818177</v>
      </c>
      <c r="O176" s="2">
        <f>(C176-(L176/1.158))/C176</f>
        <v>0.58355412937666817</v>
      </c>
      <c r="P176">
        <f t="shared" si="18"/>
        <v>1196.3979999999999</v>
      </c>
      <c r="Q176" s="2">
        <f>(C176-P176)/C176</f>
        <v>0.57514275568181816</v>
      </c>
      <c r="R176" s="2">
        <f>(C176-(P176/1.158))/C176</f>
        <v>0.63311118798084476</v>
      </c>
      <c r="S176" s="2">
        <f t="shared" si="19"/>
        <v>-7.4854758522727161E-2</v>
      </c>
      <c r="T176">
        <v>1323</v>
      </c>
      <c r="U176" s="4">
        <v>0.20599999999999999</v>
      </c>
      <c r="V176" s="2">
        <f>(C176-T176)/C176</f>
        <v>0.53018465909090906</v>
      </c>
      <c r="W176" s="2">
        <f>(C176-(T176/1.148))/C176</f>
        <v>0.59075318736141902</v>
      </c>
      <c r="X176">
        <f t="shared" si="20"/>
        <v>1186.731</v>
      </c>
      <c r="Y176" s="2">
        <f>(C176-X176)/C176</f>
        <v>0.57857563920454547</v>
      </c>
      <c r="Z176" s="2">
        <f>(C176-(X176/1.148))/C176</f>
        <v>0.63290560906319293</v>
      </c>
      <c r="AA176" s="2">
        <f t="shared" si="21"/>
        <v>-3.4328835227273036E-3</v>
      </c>
    </row>
    <row r="177" spans="1:27" ht="12.75" customHeight="1">
      <c r="A177" t="s">
        <v>30</v>
      </c>
      <c r="B177" s="3" t="s">
        <v>230</v>
      </c>
      <c r="C177">
        <v>3179</v>
      </c>
      <c r="D177" s="1">
        <v>38991</v>
      </c>
      <c r="E177">
        <v>1826</v>
      </c>
      <c r="F177" s="2">
        <v>0.111</v>
      </c>
      <c r="G177" s="2">
        <f>(C177-E177)/C177</f>
        <v>0.42560553633217996</v>
      </c>
      <c r="H177" s="2">
        <f>(C177-(E177/1.163))/C177</f>
        <v>0.50610966150660353</v>
      </c>
      <c r="I177">
        <f t="shared" si="17"/>
        <v>1724.6569999999999</v>
      </c>
      <c r="J177" s="2">
        <f>(C177-I177)/C177</f>
        <v>0.45748442906574399</v>
      </c>
      <c r="K177" s="2">
        <f>(C177-(I177/1.163))/C177</f>
        <v>0.53352057529298713</v>
      </c>
      <c r="L177">
        <v>1589</v>
      </c>
      <c r="M177" s="2">
        <v>0.184</v>
      </c>
      <c r="N177" s="2">
        <f>(C177-L177)/C177</f>
        <v>0.50015728216420263</v>
      </c>
      <c r="O177" s="2">
        <f>(C177-(L177/1.158))/C177</f>
        <v>0.56835689306062398</v>
      </c>
      <c r="P177">
        <f t="shared" si="18"/>
        <v>1442.8120000000001</v>
      </c>
      <c r="Q177" s="2">
        <f>(C177-P177)/C177</f>
        <v>0.54614281220509586</v>
      </c>
      <c r="R177" s="2">
        <f>(C177-(P177/1.158))/C177</f>
        <v>0.60806805889904658</v>
      </c>
      <c r="S177" s="2">
        <f t="shared" si="19"/>
        <v>-8.8658383139351871E-2</v>
      </c>
      <c r="T177">
        <v>1696</v>
      </c>
      <c r="U177" s="4">
        <v>0.156</v>
      </c>
      <c r="V177" s="2">
        <f>(C177-T177)/C177</f>
        <v>0.46649889902485059</v>
      </c>
      <c r="W177" s="2">
        <f>(C177-(T177/1.148))/C177</f>
        <v>0.53527778660701264</v>
      </c>
      <c r="X177">
        <f t="shared" si="20"/>
        <v>1563.712</v>
      </c>
      <c r="Y177" s="2">
        <f>(C177-X177)/C177</f>
        <v>0.50811198490091225</v>
      </c>
      <c r="Z177" s="2">
        <f>(C177-(X177/1.148))/C177</f>
        <v>0.57152611925166574</v>
      </c>
      <c r="AA177" s="2">
        <f t="shared" si="21"/>
        <v>3.8030827304183612E-2</v>
      </c>
    </row>
    <row r="178" spans="1:27" ht="12.75" customHeight="1">
      <c r="A178" t="s">
        <v>30</v>
      </c>
      <c r="B178" s="3" t="s">
        <v>231</v>
      </c>
      <c r="C178">
        <v>3666</v>
      </c>
      <c r="D178" s="1">
        <v>38991</v>
      </c>
      <c r="E178">
        <v>2599</v>
      </c>
      <c r="F178" s="2">
        <v>0.191</v>
      </c>
      <c r="G178" s="2">
        <f>(C178-E178)/C178</f>
        <v>0.29105291871249317</v>
      </c>
      <c r="H178" s="2">
        <f>(C178-(E178/1.163))/C178</f>
        <v>0.39041523535038114</v>
      </c>
      <c r="I178">
        <f t="shared" si="17"/>
        <v>2350.7954999999997</v>
      </c>
      <c r="J178" s="2">
        <f>(C178-I178)/C178</f>
        <v>0.35875736497545013</v>
      </c>
      <c r="K178" s="2">
        <f>(C178-(I178/1.163))/C178</f>
        <v>0.44863058037441977</v>
      </c>
      <c r="L178">
        <v>2420</v>
      </c>
      <c r="M178" s="2">
        <v>0.18099999999999999</v>
      </c>
      <c r="N178" s="2">
        <f>(C178-L178)/C178</f>
        <v>0.33987997817785054</v>
      </c>
      <c r="O178" s="2">
        <f>(C178-(L178/1.158))/C178</f>
        <v>0.42994816768380867</v>
      </c>
      <c r="P178">
        <f t="shared" si="18"/>
        <v>2200.9899999999998</v>
      </c>
      <c r="Q178" s="2">
        <f>(C178-P178)/C178</f>
        <v>0.39962084015275512</v>
      </c>
      <c r="R178" s="2">
        <f>(C178-(P178/1.158))/C178</f>
        <v>0.48153785850842407</v>
      </c>
      <c r="S178" s="2">
        <f t="shared" si="19"/>
        <v>-4.0863475177304986E-2</v>
      </c>
      <c r="T178">
        <v>2205</v>
      </c>
      <c r="U178" s="4">
        <v>0.155</v>
      </c>
      <c r="V178" s="2">
        <f>(C178-T178)/C178</f>
        <v>0.39852700490998361</v>
      </c>
      <c r="W178" s="2">
        <f>(C178-(T178/1.148))/C178</f>
        <v>0.47606881960799963</v>
      </c>
      <c r="X178">
        <f t="shared" si="20"/>
        <v>2034.1125</v>
      </c>
      <c r="Y178" s="2">
        <f>(C178-X178)/C178</f>
        <v>0.44514116202945991</v>
      </c>
      <c r="Z178" s="2">
        <f>(C178-(X178/1.148))/C178</f>
        <v>0.51667348608837971</v>
      </c>
      <c r="AA178" s="2">
        <f t="shared" si="21"/>
        <v>-4.5520321876704795E-2</v>
      </c>
    </row>
    <row r="179" spans="1:27" ht="12.75" customHeight="1">
      <c r="A179" t="s">
        <v>30</v>
      </c>
      <c r="B179" s="3" t="s">
        <v>232</v>
      </c>
      <c r="C179">
        <v>2621</v>
      </c>
      <c r="D179" s="1">
        <v>38991</v>
      </c>
      <c r="E179">
        <v>1508</v>
      </c>
      <c r="F179" s="2">
        <v>0.154</v>
      </c>
      <c r="G179" s="2">
        <f>(C179-E179)/C179</f>
        <v>0.42464708126669209</v>
      </c>
      <c r="H179" s="2">
        <f>(C179-(E179/1.163))/C179</f>
        <v>0.50528553849242652</v>
      </c>
      <c r="I179">
        <f t="shared" si="17"/>
        <v>1391.884</v>
      </c>
      <c r="J179" s="2">
        <f>(C179-I179)/C179</f>
        <v>0.46894925600915682</v>
      </c>
      <c r="K179" s="2">
        <f>(C179-(I179/1.163))/C179</f>
        <v>0.54337855202850971</v>
      </c>
      <c r="L179">
        <v>1253</v>
      </c>
      <c r="M179" s="2">
        <v>0.314</v>
      </c>
      <c r="N179" s="2">
        <f>(C179-L179)/C179</f>
        <v>0.52193819152995036</v>
      </c>
      <c r="O179" s="2">
        <f>(C179-(L179/1.158))/C179</f>
        <v>0.587165968506002</v>
      </c>
      <c r="P179">
        <f t="shared" si="18"/>
        <v>1056.279</v>
      </c>
      <c r="Q179" s="2">
        <f>(C179-P179)/C179</f>
        <v>0.59699389545974824</v>
      </c>
      <c r="R179" s="2">
        <f>(C179-(P179/1.158))/C179</f>
        <v>0.6519809114505597</v>
      </c>
      <c r="S179" s="2">
        <f t="shared" si="19"/>
        <v>-0.12804463945059141</v>
      </c>
      <c r="T179">
        <v>1207</v>
      </c>
      <c r="U179" s="4">
        <v>0.161</v>
      </c>
      <c r="V179" s="2">
        <f>(C179-T179)/C179</f>
        <v>0.53948874475391073</v>
      </c>
      <c r="W179" s="2">
        <f>(C179-(T179/1.148))/C179</f>
        <v>0.5988577915974832</v>
      </c>
      <c r="X179">
        <f t="shared" si="20"/>
        <v>1109.8364999999999</v>
      </c>
      <c r="Y179" s="2">
        <f>(C179-X179)/C179</f>
        <v>0.57655990080122099</v>
      </c>
      <c r="Z179" s="2">
        <f>(C179-(X179/1.148))/C179</f>
        <v>0.63114973937388585</v>
      </c>
      <c r="AA179" s="2">
        <f t="shared" si="21"/>
        <v>2.0433994658527244E-2</v>
      </c>
    </row>
    <row r="180" spans="1:27" ht="12.75" customHeight="1">
      <c r="A180" t="s">
        <v>30</v>
      </c>
      <c r="B180" s="3" t="s">
        <v>233</v>
      </c>
      <c r="C180">
        <v>2762</v>
      </c>
      <c r="D180" s="1">
        <v>38961</v>
      </c>
      <c r="E180">
        <v>1683</v>
      </c>
      <c r="F180" s="2">
        <v>0.20300000000000001</v>
      </c>
      <c r="G180" s="2">
        <f>(C180-E180)/C180</f>
        <v>0.39065894279507601</v>
      </c>
      <c r="H180" s="2">
        <f>(C180-(E180/1.161))/C180</f>
        <v>0.47515843479334718</v>
      </c>
      <c r="I180">
        <f t="shared" si="17"/>
        <v>1512.1754999999998</v>
      </c>
      <c r="J180" s="2">
        <f>(C180-I180)/C180</f>
        <v>0.45250706010137587</v>
      </c>
      <c r="K180" s="2">
        <f>(C180-(I180/1.161))/C180</f>
        <v>0.52842985366182249</v>
      </c>
      <c r="L180">
        <v>1463</v>
      </c>
      <c r="M180" s="2">
        <v>0.23799999999999999</v>
      </c>
      <c r="N180" s="2">
        <f>(C180-L180)/C180</f>
        <v>0.47031136857349748</v>
      </c>
      <c r="O180" s="2">
        <f>((C180-(I180/1.156))/C180)</f>
        <v>0.52639019039911406</v>
      </c>
      <c r="P180">
        <f t="shared" si="18"/>
        <v>1288.903</v>
      </c>
      <c r="Q180" s="2">
        <f>(C180-P180)/C180</f>
        <v>0.53334431571325125</v>
      </c>
      <c r="R180" s="2">
        <f>(C180-(P180/1.156))/C180</f>
        <v>0.59631861220869486</v>
      </c>
      <c r="S180" s="2">
        <f t="shared" si="19"/>
        <v>-8.083725561187538E-2</v>
      </c>
      <c r="T180">
        <v>1387</v>
      </c>
      <c r="U180" s="4">
        <v>0.19500000000000001</v>
      </c>
      <c r="V180" s="2">
        <f>(C180-T180)/C180</f>
        <v>0.49782766111513393</v>
      </c>
      <c r="W180" s="2">
        <f>(C180-(T180/1.153))/C180</f>
        <v>0.56446458032535463</v>
      </c>
      <c r="X180">
        <f t="shared" si="20"/>
        <v>1251.7674999999999</v>
      </c>
      <c r="Y180" s="2">
        <f>(C180-X180)/C180</f>
        <v>0.54678946415640839</v>
      </c>
      <c r="Z180" s="2">
        <f>(C180-(X180/1.153))/C180</f>
        <v>0.60692928374363264</v>
      </c>
      <c r="AA180" s="2">
        <f t="shared" si="21"/>
        <v>-1.344514844315714E-2</v>
      </c>
    </row>
    <row r="181" spans="1:27" ht="12.75" customHeight="1">
      <c r="A181" t="s">
        <v>30</v>
      </c>
      <c r="B181" s="3" t="s">
        <v>234</v>
      </c>
      <c r="C181">
        <v>3042</v>
      </c>
      <c r="D181" s="1">
        <v>38961</v>
      </c>
      <c r="E181">
        <v>1972</v>
      </c>
      <c r="F181" s="2">
        <v>0.192</v>
      </c>
      <c r="G181" s="2">
        <f>(C181-E181)/C181</f>
        <v>0.3517422748191979</v>
      </c>
      <c r="H181" s="2">
        <f>(C181-(E181/1.161))/C181</f>
        <v>0.44163847960309893</v>
      </c>
      <c r="I181">
        <f t="shared" si="17"/>
        <v>1782.6880000000001</v>
      </c>
      <c r="J181" s="2">
        <f>(C181-I181)/C181</f>
        <v>0.41397501643655488</v>
      </c>
      <c r="K181" s="2">
        <f>(C181-(I181/1.161))/C181</f>
        <v>0.49524118556120145</v>
      </c>
      <c r="L181">
        <v>1812</v>
      </c>
      <c r="M181" s="2">
        <v>0.19400000000000001</v>
      </c>
      <c r="N181" s="2">
        <f>(C181-L181)/C181</f>
        <v>0.40433925049309666</v>
      </c>
      <c r="O181" s="2">
        <f>((C181-(I181/1.156))/C181)</f>
        <v>0.49305797269598173</v>
      </c>
      <c r="P181">
        <f t="shared" si="18"/>
        <v>1636.2360000000001</v>
      </c>
      <c r="Q181" s="2">
        <f>(C181-P181)/C181</f>
        <v>0.46211834319526623</v>
      </c>
      <c r="R181" s="2">
        <f>(C181-(P181/1.156))/C181</f>
        <v>0.53470444913085313</v>
      </c>
      <c r="S181" s="2">
        <f t="shared" si="19"/>
        <v>-4.8143326758711358E-2</v>
      </c>
      <c r="T181">
        <v>1756</v>
      </c>
      <c r="U181" s="4">
        <v>0.215</v>
      </c>
      <c r="V181" s="2">
        <f>(C181-T181)/C181</f>
        <v>0.42274819197896119</v>
      </c>
      <c r="W181" s="2">
        <f>(C181-(T181/1.153))/C181</f>
        <v>0.49934795488201322</v>
      </c>
      <c r="X181">
        <f t="shared" si="20"/>
        <v>1567.23</v>
      </c>
      <c r="Y181" s="2">
        <f>(C181-X181)/C181</f>
        <v>0.48480276134122285</v>
      </c>
      <c r="Z181" s="2">
        <f>(C181-(X181/1.153))/C181</f>
        <v>0.5531680497321968</v>
      </c>
      <c r="AA181" s="2">
        <f t="shared" si="21"/>
        <v>-2.268441814595662E-2</v>
      </c>
    </row>
    <row r="182" spans="1:27" ht="12.75" customHeight="1">
      <c r="A182" t="s">
        <v>30</v>
      </c>
      <c r="B182" s="3" t="s">
        <v>235</v>
      </c>
      <c r="C182">
        <v>3206</v>
      </c>
      <c r="D182" s="1">
        <v>38961</v>
      </c>
      <c r="E182">
        <v>1934</v>
      </c>
      <c r="F182" s="2">
        <v>0.29399999999999998</v>
      </c>
      <c r="G182" s="2">
        <f>(C182-E182)/C182</f>
        <v>0.396756082345602</v>
      </c>
      <c r="H182" s="2">
        <f>(C182-(E182/1.161))/C182</f>
        <v>0.48041006231318006</v>
      </c>
      <c r="I182">
        <f t="shared" si="17"/>
        <v>1649.702</v>
      </c>
      <c r="J182" s="2">
        <f>(C182-I182)/C182</f>
        <v>0.48543293824079853</v>
      </c>
      <c r="K182" s="2">
        <f>(C182-(I182/1.161))/C182</f>
        <v>0.55678978315314265</v>
      </c>
      <c r="L182">
        <v>1664</v>
      </c>
      <c r="M182" s="2">
        <v>0.21299999999999999</v>
      </c>
      <c r="N182" s="2">
        <f>(C182-L182)/C182</f>
        <v>0.48097317529631939</v>
      </c>
      <c r="O182" s="2">
        <f>((C182-(I182/1.156))/C182)</f>
        <v>0.55487278394532735</v>
      </c>
      <c r="P182">
        <f t="shared" si="18"/>
        <v>1486.7839999999999</v>
      </c>
      <c r="Q182" s="2">
        <f>(C182-P182)/C182</f>
        <v>0.53624953212726145</v>
      </c>
      <c r="R182" s="2">
        <f>(C182-(P182/1.156))/C182</f>
        <v>0.59883177519659292</v>
      </c>
      <c r="S182" s="2">
        <f t="shared" si="19"/>
        <v>-5.0816593886462924E-2</v>
      </c>
      <c r="T182">
        <v>1705</v>
      </c>
      <c r="U182" s="4">
        <v>0.17100000000000001</v>
      </c>
      <c r="V182" s="2">
        <f>(C182-T182)/C182</f>
        <v>0.4681846537741734</v>
      </c>
      <c r="W182" s="2">
        <f>(C182-(T182/1.153))/C182</f>
        <v>0.53875512035921369</v>
      </c>
      <c r="X182">
        <f t="shared" si="20"/>
        <v>1559.2224999999999</v>
      </c>
      <c r="Y182" s="2">
        <f>(C182-X182)/C182</f>
        <v>0.51365486587648168</v>
      </c>
      <c r="Z182" s="2">
        <f>(C182-(X182/1.153))/C182</f>
        <v>0.57819155756850094</v>
      </c>
      <c r="AA182" s="2">
        <f t="shared" si="21"/>
        <v>2.2594666250779771E-2</v>
      </c>
    </row>
    <row r="183" spans="1:27" ht="12.75" customHeight="1">
      <c r="A183" t="s">
        <v>30</v>
      </c>
      <c r="B183" s="3" t="s">
        <v>236</v>
      </c>
      <c r="C183">
        <v>2854</v>
      </c>
      <c r="D183" s="1">
        <v>38991</v>
      </c>
      <c r="E183">
        <v>1844</v>
      </c>
      <c r="F183" s="2">
        <v>0.27300000000000002</v>
      </c>
      <c r="G183" s="2">
        <f>(C183-E183)/C183</f>
        <v>0.35388927820602661</v>
      </c>
      <c r="H183" s="2">
        <f>(C183-(E183/1.163))/C183</f>
        <v>0.44444477919692749</v>
      </c>
      <c r="I183">
        <f t="shared" si="17"/>
        <v>1592.2939999999999</v>
      </c>
      <c r="J183" s="2">
        <f>(C183-I183)/C183</f>
        <v>0.44208339173090405</v>
      </c>
      <c r="K183" s="2">
        <f>(C183-(I183/1.163))/C183</f>
        <v>0.52027806683654687</v>
      </c>
      <c r="L183">
        <v>1636</v>
      </c>
      <c r="M183" s="2">
        <v>0.21099999999999999</v>
      </c>
      <c r="N183" s="2">
        <f>(C183-L183)/C183</f>
        <v>0.42676944639103015</v>
      </c>
      <c r="O183" s="2">
        <f>(C183-(L183/1.158))/C183</f>
        <v>0.50498225076945602</v>
      </c>
      <c r="P183">
        <f t="shared" si="18"/>
        <v>1463.402</v>
      </c>
      <c r="Q183" s="2">
        <f>(C183-P183)/C183</f>
        <v>0.48724526979677646</v>
      </c>
      <c r="R183" s="2">
        <f>(C183-(P183/1.158))/C183</f>
        <v>0.55720662331327842</v>
      </c>
      <c r="S183" s="2">
        <f t="shared" si="19"/>
        <v>-4.5161878065872407E-2</v>
      </c>
      <c r="T183">
        <v>1527</v>
      </c>
      <c r="U183" s="4">
        <v>0.28999999999999998</v>
      </c>
      <c r="V183" s="2">
        <f>(C183-T183)/C183</f>
        <v>0.46496145760336371</v>
      </c>
      <c r="W183" s="2">
        <f>(C183-(T183/1.148))/C183</f>
        <v>0.53393855191930628</v>
      </c>
      <c r="X183">
        <f t="shared" si="20"/>
        <v>1305.585</v>
      </c>
      <c r="Y183" s="2">
        <f>(C183-X183)/C183</f>
        <v>0.54254204625087599</v>
      </c>
      <c r="Z183" s="2">
        <f>(C183-(X183/1.148))/C183</f>
        <v>0.60151746189100697</v>
      </c>
      <c r="AA183" s="2">
        <f t="shared" si="21"/>
        <v>-5.5296776454099528E-2</v>
      </c>
    </row>
    <row r="184" spans="1:27" ht="12.75" customHeight="1">
      <c r="A184" t="s">
        <v>30</v>
      </c>
      <c r="B184" s="3" t="s">
        <v>237</v>
      </c>
      <c r="C184">
        <v>2753</v>
      </c>
      <c r="D184" s="1">
        <v>38961</v>
      </c>
      <c r="E184">
        <v>1545</v>
      </c>
      <c r="F184" s="2">
        <v>0.189</v>
      </c>
      <c r="G184" s="2">
        <f>(C184-E184)/C184</f>
        <v>0.43879404286233198</v>
      </c>
      <c r="H184" s="2">
        <f>(C184-(E184/1.161))/C184</f>
        <v>0.51661846930433419</v>
      </c>
      <c r="I184">
        <f t="shared" si="17"/>
        <v>1398.9974999999999</v>
      </c>
      <c r="J184" s="2">
        <f>(C184-I184)/C184</f>
        <v>0.49182800581184166</v>
      </c>
      <c r="K184" s="2">
        <f>(C184-(I184/1.161))/C184</f>
        <v>0.56229802395507467</v>
      </c>
      <c r="L184">
        <v>1356</v>
      </c>
      <c r="M184" s="2">
        <v>0.17399999999999999</v>
      </c>
      <c r="N184" s="2">
        <f>(C184-L184)/C184</f>
        <v>0.50744642208499824</v>
      </c>
      <c r="O184" s="2">
        <f>((C184-(I184/1.156))/C184)</f>
        <v>0.56040484931820211</v>
      </c>
      <c r="P184">
        <f t="shared" si="18"/>
        <v>1238.028</v>
      </c>
      <c r="Q184" s="2">
        <f>(C184-P184)/C184</f>
        <v>0.55029858336360338</v>
      </c>
      <c r="R184" s="2">
        <f>(C184-(P184/1.156))/C184</f>
        <v>0.61098493370553919</v>
      </c>
      <c r="S184" s="2">
        <f t="shared" si="19"/>
        <v>-5.8470577551761715E-2</v>
      </c>
      <c r="T184">
        <v>1359</v>
      </c>
      <c r="U184" s="4">
        <v>0.186</v>
      </c>
      <c r="V184" s="2">
        <f>(C184-T184)/C184</f>
        <v>0.50635670177987646</v>
      </c>
      <c r="W184" s="2">
        <f>(C184-(T184/1.153))/C184</f>
        <v>0.57186184022539155</v>
      </c>
      <c r="X184">
        <f t="shared" si="20"/>
        <v>1232.6130000000001</v>
      </c>
      <c r="Y184" s="2">
        <f>(C184-X184)/C184</f>
        <v>0.55226552851434796</v>
      </c>
      <c r="Z184" s="2">
        <f>(C184-(X184/1.153))/C184</f>
        <v>0.61167868908443013</v>
      </c>
      <c r="AA184" s="2">
        <f t="shared" si="21"/>
        <v>-1.9669451507445812E-3</v>
      </c>
    </row>
    <row r="185" spans="1:27" ht="12.75" customHeight="1">
      <c r="A185" t="s">
        <v>30</v>
      </c>
      <c r="B185" s="3" t="s">
        <v>238</v>
      </c>
      <c r="C185">
        <v>2743</v>
      </c>
      <c r="D185" s="1">
        <v>38991</v>
      </c>
      <c r="E185">
        <v>1612</v>
      </c>
      <c r="F185" s="2">
        <v>0.27300000000000002</v>
      </c>
      <c r="G185" s="2">
        <f>(C185-E185)/C185</f>
        <v>0.41232227488151657</v>
      </c>
      <c r="H185" s="2">
        <f>(C185-(E185/1.163))/C185</f>
        <v>0.49468811253784745</v>
      </c>
      <c r="I185">
        <f t="shared" si="17"/>
        <v>1391.962</v>
      </c>
      <c r="J185" s="2">
        <f>(C185-I185)/C185</f>
        <v>0.4925402843601896</v>
      </c>
      <c r="K185" s="2">
        <f>(C185-(I185/1.163))/C185</f>
        <v>0.56366318517643133</v>
      </c>
      <c r="L185">
        <v>1400</v>
      </c>
      <c r="M185" s="2">
        <v>0.24199999999999999</v>
      </c>
      <c r="N185" s="2">
        <f>(C185-L185)/C185</f>
        <v>0.4896099161502005</v>
      </c>
      <c r="O185" s="2">
        <f>(C185-(L185/1.158))/C185</f>
        <v>0.55924863225405907</v>
      </c>
      <c r="P185">
        <f t="shared" si="18"/>
        <v>1230.5999999999999</v>
      </c>
      <c r="Q185" s="2">
        <f>(C185-P185)/C185</f>
        <v>0.55136711629602631</v>
      </c>
      <c r="R185" s="2">
        <f>(C185-(P185/1.158))/C185</f>
        <v>0.61257954775131807</v>
      </c>
      <c r="S185" s="2">
        <f t="shared" si="19"/>
        <v>-5.882683193583671E-2</v>
      </c>
      <c r="T185">
        <v>1304</v>
      </c>
      <c r="U185" s="4">
        <v>0.188</v>
      </c>
      <c r="V185" s="2">
        <f>(C185-T185)/C185</f>
        <v>0.52460809332847247</v>
      </c>
      <c r="W185" s="2">
        <f>(C185-(T185/1.148))/C185</f>
        <v>0.58589555167985408</v>
      </c>
      <c r="X185">
        <f t="shared" si="20"/>
        <v>1181.424</v>
      </c>
      <c r="Y185" s="2">
        <f>(C185-X185)/C185</f>
        <v>0.56929493255559604</v>
      </c>
      <c r="Z185" s="2">
        <f>(C185-(X185/1.148))/C185</f>
        <v>0.6248213698219478</v>
      </c>
      <c r="AA185" s="2">
        <f t="shared" si="21"/>
        <v>-1.792781625956974E-2</v>
      </c>
    </row>
    <row r="186" spans="1:27" ht="12.75" customHeight="1">
      <c r="A186" t="s">
        <v>30</v>
      </c>
      <c r="B186" s="3" t="s">
        <v>276</v>
      </c>
      <c r="C186">
        <v>3312</v>
      </c>
      <c r="D186" s="1">
        <v>38961</v>
      </c>
      <c r="E186">
        <v>1818</v>
      </c>
      <c r="F186" s="2">
        <v>0.22600000000000001</v>
      </c>
      <c r="G186" s="2">
        <f>(C186-E186)/C186</f>
        <v>0.45108695652173914</v>
      </c>
      <c r="H186" s="2">
        <f>(C186-(E186/1.161))/C186</f>
        <v>0.5272066808972774</v>
      </c>
      <c r="I186">
        <f t="shared" si="17"/>
        <v>1612.566</v>
      </c>
      <c r="J186" s="2">
        <f>(C186-I186)/C186</f>
        <v>0.5131141304347826</v>
      </c>
      <c r="K186" s="2">
        <f>(C186-(I186/1.161))/C186</f>
        <v>0.5806323259558851</v>
      </c>
      <c r="L186">
        <v>1732</v>
      </c>
      <c r="M186" s="2">
        <v>0.19700000000000001</v>
      </c>
      <c r="N186" s="2">
        <f>(C186-L186)/C186</f>
        <v>0.47705314009661837</v>
      </c>
      <c r="O186" s="2">
        <f>((C186-(I186/1.156))/C186)</f>
        <v>0.57881845193320292</v>
      </c>
      <c r="P186">
        <f t="shared" si="18"/>
        <v>1561.3979999999999</v>
      </c>
      <c r="Q186" s="2">
        <f>(C186-P186)/C186</f>
        <v>0.52856340579710148</v>
      </c>
      <c r="R186" s="2">
        <f>(C186-(P186/1.156))/C186</f>
        <v>0.59218287698711203</v>
      </c>
      <c r="S186" s="2">
        <f t="shared" si="19"/>
        <v>-1.5449275362318882E-2</v>
      </c>
      <c r="T186">
        <v>2061</v>
      </c>
      <c r="U186" s="4">
        <v>0.19800000000000001</v>
      </c>
      <c r="V186" s="2">
        <f>(C186-T186)/C186</f>
        <v>0.37771739130434784</v>
      </c>
      <c r="W186" s="2">
        <f>(C186-(T186/1.153))/C186</f>
        <v>0.46029262038538404</v>
      </c>
      <c r="X186">
        <f t="shared" si="20"/>
        <v>1856.961</v>
      </c>
      <c r="Y186" s="2">
        <f>(C186-X186)/C186</f>
        <v>0.43932336956521739</v>
      </c>
      <c r="Z186" s="2">
        <f>(C186-(X186/1.153))/C186</f>
        <v>0.51372365096723105</v>
      </c>
      <c r="AA186" s="2">
        <f t="shared" si="21"/>
        <v>8.924003623188409E-2</v>
      </c>
    </row>
    <row r="187" spans="1:27" ht="12.75" customHeight="1">
      <c r="A187" t="s">
        <v>30</v>
      </c>
      <c r="B187" s="3" t="s">
        <v>239</v>
      </c>
      <c r="C187">
        <v>2733</v>
      </c>
      <c r="D187" s="1">
        <v>38991</v>
      </c>
      <c r="E187">
        <v>1563</v>
      </c>
      <c r="F187" s="2">
        <v>0.16200000000000001</v>
      </c>
      <c r="G187" s="2">
        <f>(C187-E187)/C187</f>
        <v>0.42810098792535672</v>
      </c>
      <c r="H187" s="2">
        <f>(C187-(E187/1.163))/C187</f>
        <v>0.50825536365034973</v>
      </c>
      <c r="I187">
        <f t="shared" si="17"/>
        <v>1436.3970000000002</v>
      </c>
      <c r="J187" s="2">
        <f>(C187-I187)/C187</f>
        <v>0.4744248079034028</v>
      </c>
      <c r="K187" s="2">
        <f>(C187-(I187/1.163))/C187</f>
        <v>0.54808667919467136</v>
      </c>
      <c r="L187">
        <v>1343</v>
      </c>
      <c r="M187" s="2">
        <v>0.16200000000000001</v>
      </c>
      <c r="N187" s="2">
        <f>(C187-L187)/C187</f>
        <v>0.50859860958653491</v>
      </c>
      <c r="O187" s="2">
        <f>(C187-(L187/1.158))/C187</f>
        <v>0.57564646769130823</v>
      </c>
      <c r="P187">
        <f t="shared" si="18"/>
        <v>1234.2170000000001</v>
      </c>
      <c r="Q187" s="2">
        <f>(C187-P187)/C187</f>
        <v>0.5484021222100256</v>
      </c>
      <c r="R187" s="2">
        <f>(C187-(P187/1.158))/C187</f>
        <v>0.61001910380831226</v>
      </c>
      <c r="S187" s="2">
        <f t="shared" si="19"/>
        <v>-7.3977314306622799E-2</v>
      </c>
      <c r="T187">
        <v>1321</v>
      </c>
      <c r="U187" s="4">
        <v>0.109</v>
      </c>
      <c r="V187" s="2">
        <f>(C187-T187)/C187</f>
        <v>0.51664837175265277</v>
      </c>
      <c r="W187" s="2">
        <f>(C187-(T187/1.148))/C187</f>
        <v>0.57896199630022016</v>
      </c>
      <c r="X187">
        <f t="shared" si="20"/>
        <v>1249.0055</v>
      </c>
      <c r="Y187" s="2">
        <f>(C187-X187)/C187</f>
        <v>0.54299103549213323</v>
      </c>
      <c r="Z187" s="2">
        <f>(C187-(X187/1.148))/C187</f>
        <v>0.60190856750185817</v>
      </c>
      <c r="AA187" s="2">
        <f t="shared" si="21"/>
        <v>5.4110867178923661E-3</v>
      </c>
    </row>
    <row r="188" spans="1:27" ht="12.75" customHeight="1">
      <c r="A188" t="s">
        <v>30</v>
      </c>
      <c r="B188" s="3" t="s">
        <v>240</v>
      </c>
      <c r="C188">
        <v>3938</v>
      </c>
      <c r="D188" s="1">
        <v>38961</v>
      </c>
      <c r="E188">
        <v>2625</v>
      </c>
      <c r="F188" s="2">
        <v>0.20399999999999999</v>
      </c>
      <c r="G188" s="2">
        <f>(C188-E188)/C188</f>
        <v>0.33341797866937534</v>
      </c>
      <c r="H188" s="2">
        <f>(C188-(E188/1.161))/C188</f>
        <v>0.42585527878499174</v>
      </c>
      <c r="I188">
        <f t="shared" si="17"/>
        <v>2357.25</v>
      </c>
      <c r="J188" s="2">
        <f>(C188-I188)/C188</f>
        <v>0.40140934484509905</v>
      </c>
      <c r="K188" s="2">
        <f>(C188-(I188/1.161))/C188</f>
        <v>0.48441804034892255</v>
      </c>
      <c r="L188">
        <v>2449</v>
      </c>
      <c r="M188" s="2">
        <v>0.16700000000000001</v>
      </c>
      <c r="N188" s="2">
        <f>(C188-L188)/C188</f>
        <v>0.37811071609954294</v>
      </c>
      <c r="O188" s="2">
        <f>((C188-(I188/1.156))/C188)</f>
        <v>0.48218801457188493</v>
      </c>
      <c r="P188">
        <f t="shared" si="18"/>
        <v>2244.5084999999999</v>
      </c>
      <c r="Q188" s="2">
        <f>(C188-P188)/C188</f>
        <v>0.4300384713052311</v>
      </c>
      <c r="R188" s="2">
        <f>(C188-(P188/1.156))/C188</f>
        <v>0.50695369490071895</v>
      </c>
      <c r="S188" s="2">
        <f t="shared" si="19"/>
        <v>-2.8629126460132048E-2</v>
      </c>
      <c r="T188">
        <v>2489</v>
      </c>
      <c r="U188" s="4">
        <v>0.157</v>
      </c>
      <c r="V188" s="2">
        <f>(C188-T188)/C188</f>
        <v>0.36795327577450482</v>
      </c>
      <c r="W188" s="2">
        <f>(C188-(T188/1.153))/C188</f>
        <v>0.45182417673417585</v>
      </c>
      <c r="X188">
        <f t="shared" si="20"/>
        <v>2293.6134999999999</v>
      </c>
      <c r="Y188" s="2">
        <f>(C188-X188)/C188</f>
        <v>0.41756894362620622</v>
      </c>
      <c r="Z188" s="2">
        <f>(C188-(X188/1.153))/C188</f>
        <v>0.49485597886054317</v>
      </c>
      <c r="AA188" s="2">
        <f t="shared" si="21"/>
        <v>1.2469527679024872E-2</v>
      </c>
    </row>
    <row r="189" spans="1:27" ht="12.75" customHeight="1">
      <c r="A189" t="s">
        <v>30</v>
      </c>
      <c r="B189" s="3" t="s">
        <v>241</v>
      </c>
      <c r="C189">
        <v>3203</v>
      </c>
      <c r="D189" s="1">
        <v>38961</v>
      </c>
      <c r="E189">
        <v>1698</v>
      </c>
      <c r="F189" s="2">
        <v>0.218</v>
      </c>
      <c r="G189" s="2">
        <f>(C189-E189)/C189</f>
        <v>0.46987199500468313</v>
      </c>
      <c r="H189" s="2">
        <f>(C189-(E189/1.161))/C189</f>
        <v>0.54338673127018355</v>
      </c>
      <c r="I189">
        <f t="shared" si="17"/>
        <v>1512.9180000000001</v>
      </c>
      <c r="J189" s="2">
        <f>(C189-I189)/C189</f>
        <v>0.52765594754917267</v>
      </c>
      <c r="K189" s="2">
        <f>(C189-(I189/1.161))/C189</f>
        <v>0.5931575775617336</v>
      </c>
      <c r="L189">
        <v>1606</v>
      </c>
      <c r="M189" s="2">
        <v>0.20699999999999999</v>
      </c>
      <c r="N189" s="2">
        <f>(C189-L189)/C189</f>
        <v>0.49859506712457069</v>
      </c>
      <c r="O189" s="2">
        <f>((C189-(I189/1.156))/C189)</f>
        <v>0.5913978785027445</v>
      </c>
      <c r="P189">
        <f t="shared" ref="P189:P252" si="22">L189*(1-(M189/2))</f>
        <v>1439.779</v>
      </c>
      <c r="Q189" s="2">
        <f>(C189-P189)/C189</f>
        <v>0.55049047767717763</v>
      </c>
      <c r="R189" s="2">
        <f>(C189-(P189/1.156))/C189</f>
        <v>0.61115093224669348</v>
      </c>
      <c r="S189" s="2">
        <f t="shared" si="19"/>
        <v>-2.283453012800496E-2</v>
      </c>
      <c r="T189">
        <v>1593</v>
      </c>
      <c r="U189" s="4">
        <v>0.23799999999999999</v>
      </c>
      <c r="V189" s="2">
        <f>(C189-T189)/C189</f>
        <v>0.50265376209803314</v>
      </c>
      <c r="W189" s="2">
        <f>(C189-(T189/1.153))/C189</f>
        <v>0.56865027068346319</v>
      </c>
      <c r="X189">
        <f t="shared" si="20"/>
        <v>1403.433</v>
      </c>
      <c r="Y189" s="2">
        <f>(C189-X189)/C189</f>
        <v>0.5618379644083672</v>
      </c>
      <c r="Z189" s="2">
        <f>(C189-(X189/1.153))/C189</f>
        <v>0.61998088847213106</v>
      </c>
      <c r="AA189" s="2">
        <f t="shared" si="21"/>
        <v>-1.1347486731189571E-2</v>
      </c>
    </row>
    <row r="190" spans="1:27" ht="12.75" customHeight="1">
      <c r="A190" t="s">
        <v>30</v>
      </c>
      <c r="B190" s="3" t="s">
        <v>242</v>
      </c>
      <c r="C190">
        <v>3924</v>
      </c>
      <c r="D190" s="1">
        <v>38961</v>
      </c>
      <c r="E190">
        <v>2806</v>
      </c>
      <c r="F190" s="2">
        <v>0.17799999999999999</v>
      </c>
      <c r="G190" s="2">
        <f>(C190-E190)/C190</f>
        <v>0.28491335372069315</v>
      </c>
      <c r="H190" s="2">
        <f>(C190-(E190/1.161))/C190</f>
        <v>0.38407696272238862</v>
      </c>
      <c r="I190">
        <f t="shared" si="17"/>
        <v>2556.2660000000001</v>
      </c>
      <c r="J190" s="2">
        <f>(C190-I190)/C190</f>
        <v>0.34855606523955146</v>
      </c>
      <c r="K190" s="2">
        <f>(C190-(I190/1.161))/C190</f>
        <v>0.43889411304009607</v>
      </c>
      <c r="L190">
        <v>2707</v>
      </c>
      <c r="M190" s="2">
        <v>0.217</v>
      </c>
      <c r="N190" s="2">
        <f>(C190-L190)/C190</f>
        <v>0.31014271151885831</v>
      </c>
      <c r="O190" s="2">
        <f>((C190-(I190/1.156))/C190)</f>
        <v>0.43646718446327981</v>
      </c>
      <c r="P190">
        <f t="shared" si="22"/>
        <v>2413.2905000000001</v>
      </c>
      <c r="Q190" s="2">
        <f>(C190-P190)/C190</f>
        <v>0.38499222731906219</v>
      </c>
      <c r="R190" s="2">
        <f>(C190-(P190/1.156))/C190</f>
        <v>0.46798635581233744</v>
      </c>
      <c r="S190" s="2">
        <f t="shared" si="19"/>
        <v>-3.6436162079510725E-2</v>
      </c>
      <c r="T190">
        <v>2703</v>
      </c>
      <c r="U190" s="4">
        <v>0.16600000000000001</v>
      </c>
      <c r="V190" s="2">
        <f>(C190-T190)/C190</f>
        <v>0.31116207951070335</v>
      </c>
      <c r="W190" s="2">
        <f>(C190-(T190/1.153))/C190</f>
        <v>0.40256901952359353</v>
      </c>
      <c r="X190">
        <f t="shared" si="20"/>
        <v>2478.6510000000003</v>
      </c>
      <c r="Y190" s="2">
        <f>(C190-X190)/C190</f>
        <v>0.36833562691131488</v>
      </c>
      <c r="Z190" s="2">
        <f>(C190-(X190/1.153))/C190</f>
        <v>0.45215579090313524</v>
      </c>
      <c r="AA190" s="2">
        <f t="shared" si="21"/>
        <v>1.6656600407747302E-2</v>
      </c>
    </row>
    <row r="191" spans="1:27" ht="12.75" customHeight="1">
      <c r="A191" t="s">
        <v>30</v>
      </c>
      <c r="B191" s="3" t="s">
        <v>243</v>
      </c>
      <c r="C191">
        <v>2982</v>
      </c>
      <c r="D191" s="1">
        <v>38961</v>
      </c>
      <c r="E191">
        <v>1746</v>
      </c>
      <c r="F191" s="2">
        <v>0.44400000000000001</v>
      </c>
      <c r="G191" s="2">
        <f>(C191-E191)/C191</f>
        <v>0.41448692152917505</v>
      </c>
      <c r="H191" s="2">
        <f>(C191-(E191/1.161))/C191</f>
        <v>0.49568210295363913</v>
      </c>
      <c r="I191">
        <f t="shared" si="17"/>
        <v>1358.3880000000001</v>
      </c>
      <c r="J191" s="2">
        <f>(C191-I191)/C191</f>
        <v>0.54447082494969812</v>
      </c>
      <c r="K191" s="2">
        <f>(C191-(I191/1.161))/C191</f>
        <v>0.60764067609793126</v>
      </c>
      <c r="L191">
        <v>1478</v>
      </c>
      <c r="M191" s="2">
        <v>0.14000000000000001</v>
      </c>
      <c r="N191" s="2">
        <f>(C191-L191)/C191</f>
        <v>0.50435949027498328</v>
      </c>
      <c r="O191" s="2">
        <f>((C191-(I191/1.156))/C191)</f>
        <v>0.60594362019870085</v>
      </c>
      <c r="P191">
        <f t="shared" si="22"/>
        <v>1374.54</v>
      </c>
      <c r="Q191" s="2">
        <f>(C191-P191)/C191</f>
        <v>0.53905432595573444</v>
      </c>
      <c r="R191" s="2">
        <f>(C191-(P191/1.156))/C191</f>
        <v>0.60125806743575638</v>
      </c>
      <c r="S191" s="2">
        <f t="shared" si="19"/>
        <v>5.416498993963681E-3</v>
      </c>
      <c r="T191">
        <v>1437</v>
      </c>
      <c r="U191" s="4">
        <v>0.25900000000000001</v>
      </c>
      <c r="V191" s="2">
        <f>(C191-T191)/C191</f>
        <v>0.51810865191146882</v>
      </c>
      <c r="W191" s="2">
        <f>(C191-(T191/1.153))/C191</f>
        <v>0.58205433817126528</v>
      </c>
      <c r="X191">
        <f t="shared" si="20"/>
        <v>1250.9085</v>
      </c>
      <c r="Y191" s="2">
        <f>(C191-X191)/C191</f>
        <v>0.58051358148893362</v>
      </c>
      <c r="Z191" s="2">
        <f>(C191-(X191/1.153))/C191</f>
        <v>0.6361783013780864</v>
      </c>
      <c r="AA191" s="2">
        <f t="shared" si="21"/>
        <v>-4.145925553319918E-2</v>
      </c>
    </row>
    <row r="192" spans="1:27" ht="12.75" customHeight="1">
      <c r="A192" t="s">
        <v>30</v>
      </c>
      <c r="B192" s="3" t="s">
        <v>258</v>
      </c>
      <c r="C192">
        <v>2852</v>
      </c>
      <c r="D192" s="1">
        <v>38961</v>
      </c>
      <c r="E192">
        <v>1508</v>
      </c>
      <c r="F192" s="2">
        <v>0.17199999999999999</v>
      </c>
      <c r="G192" s="2">
        <f>(C192-E192)/C192</f>
        <v>0.47124824684431976</v>
      </c>
      <c r="H192" s="2">
        <f>(C192-(E192/1.161))/C192</f>
        <v>0.54457213337150712</v>
      </c>
      <c r="I192">
        <f t="shared" si="17"/>
        <v>1378.3120000000001</v>
      </c>
      <c r="J192" s="2">
        <f>(C192-I192)/C192</f>
        <v>0.51672089761570827</v>
      </c>
      <c r="K192" s="2">
        <f>(C192-(I192/1.161))/C192</f>
        <v>0.58373892990155751</v>
      </c>
      <c r="L192">
        <v>1329</v>
      </c>
      <c r="M192" s="2">
        <v>0.185</v>
      </c>
      <c r="N192" s="2">
        <f>(C192-L192)/C192</f>
        <v>0.53401122019635339</v>
      </c>
      <c r="O192" s="2">
        <f>((C192-(I192/1.156))/C192)</f>
        <v>0.58193849274715248</v>
      </c>
      <c r="P192">
        <f t="shared" si="22"/>
        <v>1206.0674999999999</v>
      </c>
      <c r="Q192" s="2">
        <f>(C192-P192)/C192</f>
        <v>0.57711518232819081</v>
      </c>
      <c r="R192" s="2">
        <f>(C192-(P192/1.156))/C192</f>
        <v>0.63418268367490549</v>
      </c>
      <c r="S192" s="2">
        <f t="shared" si="19"/>
        <v>-6.0394284712482538E-2</v>
      </c>
      <c r="T192">
        <v>1386</v>
      </c>
      <c r="U192" s="4">
        <v>0.222</v>
      </c>
      <c r="V192" s="2">
        <f>(C192-T192)/C192</f>
        <v>0.51402524544179529</v>
      </c>
      <c r="W192" s="2">
        <f>(C192-(T192/1.153))/C192</f>
        <v>0.57851278876131418</v>
      </c>
      <c r="X192">
        <f t="shared" si="20"/>
        <v>1232.154</v>
      </c>
      <c r="Y192" s="2">
        <f>(C192-X192)/C192</f>
        <v>0.56796844319775597</v>
      </c>
      <c r="Z192" s="2">
        <f>(C192-(X192/1.153))/C192</f>
        <v>0.62529786920880825</v>
      </c>
      <c r="AA192" s="2">
        <f t="shared" si="21"/>
        <v>9.1467391304348444E-3</v>
      </c>
    </row>
    <row r="193" spans="1:27" ht="12.75" customHeight="1">
      <c r="A193" t="s">
        <v>30</v>
      </c>
      <c r="B193" s="3" t="s">
        <v>244</v>
      </c>
      <c r="C193">
        <v>2741</v>
      </c>
      <c r="D193" s="1">
        <v>38991</v>
      </c>
      <c r="E193">
        <v>1603</v>
      </c>
      <c r="F193" s="2">
        <v>0.10299999999999999</v>
      </c>
      <c r="G193" s="2">
        <f>(C193-E193)/C193</f>
        <v>0.41517694272163447</v>
      </c>
      <c r="H193" s="2">
        <f>(C193-(E193/1.163))/C193</f>
        <v>0.49714268505729531</v>
      </c>
      <c r="I193">
        <f t="shared" si="17"/>
        <v>1520.4455</v>
      </c>
      <c r="J193" s="2">
        <f>(C193-I193)/C193</f>
        <v>0.44529533017147027</v>
      </c>
      <c r="K193" s="2">
        <f>(C193-(I193/1.163))/C193</f>
        <v>0.52303983677684462</v>
      </c>
      <c r="L193">
        <v>1302</v>
      </c>
      <c r="M193" s="2">
        <v>0.17100000000000001</v>
      </c>
      <c r="N193" s="2">
        <f>(C193-L193)/C193</f>
        <v>0.52499087924115284</v>
      </c>
      <c r="O193" s="2">
        <f>(C193-(L193/1.158))/C193</f>
        <v>0.5898021409681804</v>
      </c>
      <c r="P193">
        <f t="shared" si="22"/>
        <v>1190.6789999999999</v>
      </c>
      <c r="Q193" s="2">
        <f>(C193-P193)/C193</f>
        <v>0.56560415906603434</v>
      </c>
      <c r="R193" s="2">
        <f>(C193-(P193/1.158))/C193</f>
        <v>0.62487405791540096</v>
      </c>
      <c r="S193" s="2">
        <f t="shared" si="19"/>
        <v>-0.12030882889456407</v>
      </c>
      <c r="T193">
        <v>1336</v>
      </c>
      <c r="U193" s="4">
        <v>0.28599999999999998</v>
      </c>
      <c r="V193" s="2">
        <f>(C193-T193)/C193</f>
        <v>0.51258664720904779</v>
      </c>
      <c r="W193" s="2">
        <f>(C193-(T193/1.148))/C193</f>
        <v>0.57542390871868276</v>
      </c>
      <c r="X193">
        <f t="shared" si="20"/>
        <v>1144.952</v>
      </c>
      <c r="Y193" s="2">
        <f>(C193-X193)/C193</f>
        <v>0.58228675665815399</v>
      </c>
      <c r="Z193" s="2">
        <f>(C193-(X193/1.148))/C193</f>
        <v>0.63613828977191111</v>
      </c>
      <c r="AA193" s="2">
        <f t="shared" si="21"/>
        <v>-1.6682597592119652E-2</v>
      </c>
    </row>
    <row r="194" spans="1:27" ht="12.75" customHeight="1">
      <c r="A194" t="s">
        <v>30</v>
      </c>
      <c r="B194" s="3" t="s">
        <v>245</v>
      </c>
      <c r="C194">
        <v>3493</v>
      </c>
      <c r="D194" s="1">
        <v>38991</v>
      </c>
      <c r="E194">
        <v>2239</v>
      </c>
      <c r="F194" s="2">
        <v>0.22800000000000001</v>
      </c>
      <c r="G194" s="2">
        <f>(C194-E194)/C194</f>
        <v>0.35900372172917261</v>
      </c>
      <c r="H194" s="2">
        <f>(C194-(E194/1.163))/C194</f>
        <v>0.44884240905345885</v>
      </c>
      <c r="I194">
        <f t="shared" si="17"/>
        <v>1983.7540000000001</v>
      </c>
      <c r="J194" s="2">
        <f>(C194-I194)/C194</f>
        <v>0.43207729745204693</v>
      </c>
      <c r="K194" s="2">
        <f>(C194-(I194/1.163))/C194</f>
        <v>0.51167437442136443</v>
      </c>
      <c r="L194">
        <v>1943</v>
      </c>
      <c r="M194" s="2">
        <v>0.16800000000000001</v>
      </c>
      <c r="N194" s="2">
        <f>(C194-L194)/C194</f>
        <v>0.44374463212138565</v>
      </c>
      <c r="O194" s="2">
        <f>(C194-(L194/1.158))/C194</f>
        <v>0.51964130580430534</v>
      </c>
      <c r="P194">
        <f t="shared" si="22"/>
        <v>1779.788</v>
      </c>
      <c r="Q194" s="2">
        <f>(C194-P194)/C194</f>
        <v>0.49047008302318923</v>
      </c>
      <c r="R194" s="2">
        <f>(C194-(P194/1.158))/C194</f>
        <v>0.55999143611674362</v>
      </c>
      <c r="S194" s="2">
        <f t="shared" si="19"/>
        <v>-5.8392785571142303E-2</v>
      </c>
      <c r="T194">
        <v>1991</v>
      </c>
      <c r="U194" s="4">
        <v>0.193</v>
      </c>
      <c r="V194" s="2">
        <f>(C194-T194)/C194</f>
        <v>0.43000286286859435</v>
      </c>
      <c r="W194" s="2">
        <f>(C194-(T194/1.148))/C194</f>
        <v>0.50348681434546538</v>
      </c>
      <c r="X194">
        <f t="shared" si="20"/>
        <v>1798.8685</v>
      </c>
      <c r="Y194" s="2">
        <f>(C194-X194)/C194</f>
        <v>0.48500758660177495</v>
      </c>
      <c r="Z194" s="2">
        <f>(C194-(X194/1.148))/C194</f>
        <v>0.55140033676112798</v>
      </c>
      <c r="AA194" s="2">
        <f t="shared" si="21"/>
        <v>5.4624964214142757E-3</v>
      </c>
    </row>
    <row r="195" spans="1:27" ht="12.75" customHeight="1">
      <c r="A195" t="s">
        <v>30</v>
      </c>
      <c r="B195" s="3" t="s">
        <v>246</v>
      </c>
      <c r="C195">
        <v>2745</v>
      </c>
      <c r="D195" s="1">
        <v>38991</v>
      </c>
      <c r="E195">
        <v>1323</v>
      </c>
      <c r="F195" s="2">
        <v>0.30599999999999999</v>
      </c>
      <c r="G195" s="2">
        <f>(C195-E195)/C195</f>
        <v>0.5180327868852459</v>
      </c>
      <c r="H195" s="2">
        <f>(C195-(E195/1.163))/C195</f>
        <v>0.58558279181878414</v>
      </c>
      <c r="I195">
        <f t="shared" si="17"/>
        <v>1120.5809999999999</v>
      </c>
      <c r="J195" s="2">
        <f>(C195-I195)/C195</f>
        <v>0.59177377049180335</v>
      </c>
      <c r="K195" s="2">
        <f>(C195-(I195/1.163))/C195</f>
        <v>0.64898862467051022</v>
      </c>
      <c r="L195">
        <v>1153</v>
      </c>
      <c r="M195" s="2">
        <v>0.254</v>
      </c>
      <c r="N195" s="2">
        <f>(C195-L195)/C195</f>
        <v>0.57996357012750455</v>
      </c>
      <c r="O195" s="2">
        <f>(C195-(L195/1.158))/C195</f>
        <v>0.63727424017919221</v>
      </c>
      <c r="P195">
        <f t="shared" si="22"/>
        <v>1006.569</v>
      </c>
      <c r="Q195" s="2">
        <f>(C195-P195)/C195</f>
        <v>0.63330819672131144</v>
      </c>
      <c r="R195" s="2">
        <f>(C195-(P195/1.158))/C195</f>
        <v>0.68334041167643467</v>
      </c>
      <c r="S195" s="2">
        <f t="shared" si="19"/>
        <v>-4.1534426229508092E-2</v>
      </c>
      <c r="T195">
        <v>1206</v>
      </c>
      <c r="U195" s="4">
        <v>0.16300000000000001</v>
      </c>
      <c r="V195" s="2">
        <f>(C195-T195)/C195</f>
        <v>0.56065573770491806</v>
      </c>
      <c r="W195" s="2">
        <f>(C195-(T195/1.148))/C195</f>
        <v>0.61729593876735012</v>
      </c>
      <c r="X195">
        <f t="shared" si="20"/>
        <v>1107.711</v>
      </c>
      <c r="Y195" s="2">
        <f>(C195-X195)/C195</f>
        <v>0.59646229508196724</v>
      </c>
      <c r="Z195" s="2">
        <f>(C195-(X195/1.148))/C195</f>
        <v>0.64848631975781112</v>
      </c>
      <c r="AA195" s="2">
        <f t="shared" si="21"/>
        <v>3.6845901639344203E-2</v>
      </c>
    </row>
    <row r="196" spans="1:27" ht="12.75" customHeight="1">
      <c r="A196" t="s">
        <v>30</v>
      </c>
      <c r="B196" s="3" t="s">
        <v>247</v>
      </c>
      <c r="C196">
        <v>3113</v>
      </c>
      <c r="D196" s="1">
        <v>38991</v>
      </c>
      <c r="E196">
        <v>1740</v>
      </c>
      <c r="F196" s="2">
        <v>0.157</v>
      </c>
      <c r="G196" s="2">
        <f>(C196-E196)/C196</f>
        <v>0.44105364600064245</v>
      </c>
      <c r="H196" s="2">
        <f>(C196-(E196/1.163))/C196</f>
        <v>0.51939264488447334</v>
      </c>
      <c r="I196">
        <f t="shared" si="17"/>
        <v>1603.41</v>
      </c>
      <c r="J196" s="2">
        <f>(C196-I196)/C196</f>
        <v>0.48493093478959198</v>
      </c>
      <c r="K196" s="2">
        <f>(C196-(I196/1.163))/C196</f>
        <v>0.55712032226104213</v>
      </c>
      <c r="L196">
        <v>1618</v>
      </c>
      <c r="M196" s="2">
        <v>0.186</v>
      </c>
      <c r="N196" s="2">
        <f>(C196-L196)/C196</f>
        <v>0.48024413748795375</v>
      </c>
      <c r="O196" s="2">
        <f>(C196-(L196/1.158))/C196</f>
        <v>0.55116074049046082</v>
      </c>
      <c r="P196">
        <f t="shared" si="22"/>
        <v>1467.5260000000001</v>
      </c>
      <c r="Q196" s="2">
        <f>(C196-P196)/C196</f>
        <v>0.52858143270157398</v>
      </c>
      <c r="R196" s="2">
        <f>(C196-(P196/1.158))/C196</f>
        <v>0.59290279162484805</v>
      </c>
      <c r="S196" s="2">
        <f t="shared" si="19"/>
        <v>-4.3650497911982E-2</v>
      </c>
      <c r="T196">
        <v>1663</v>
      </c>
      <c r="U196" s="4">
        <v>0.114</v>
      </c>
      <c r="V196" s="2">
        <f>(C196-T196)/C196</f>
        <v>0.46578862833279794</v>
      </c>
      <c r="W196" s="2">
        <f>(C196-(T196/1.148))/C196</f>
        <v>0.53465908391358707</v>
      </c>
      <c r="X196">
        <f t="shared" si="20"/>
        <v>1568.2089999999998</v>
      </c>
      <c r="Y196" s="2">
        <f>(C196-X196)/C196</f>
        <v>0.49623867651782849</v>
      </c>
      <c r="Z196" s="2">
        <f>(C196-(X196/1.148))/C196</f>
        <v>0.56118351613051265</v>
      </c>
      <c r="AA196" s="2">
        <f t="shared" si="21"/>
        <v>3.2342756183745491E-2</v>
      </c>
    </row>
    <row r="197" spans="1:27" ht="12.75" customHeight="1">
      <c r="A197" t="s">
        <v>30</v>
      </c>
      <c r="B197" s="3" t="s">
        <v>248</v>
      </c>
      <c r="C197">
        <v>4194</v>
      </c>
      <c r="D197" s="1">
        <v>38961</v>
      </c>
      <c r="E197">
        <v>3130</v>
      </c>
      <c r="F197" s="2">
        <v>0.20799999999999999</v>
      </c>
      <c r="G197" s="2">
        <f>(C197-E197)/C197</f>
        <v>0.25369575584167858</v>
      </c>
      <c r="H197" s="2">
        <f>(C197-(E197/1.161))/C197</f>
        <v>0.35718842019093772</v>
      </c>
      <c r="I197">
        <f t="shared" si="17"/>
        <v>2804.48</v>
      </c>
      <c r="J197" s="2">
        <f>(C197-I197)/C197</f>
        <v>0.33131139723414399</v>
      </c>
      <c r="K197" s="2">
        <f>(C197-(I197/1.161))/C197</f>
        <v>0.4240408244910801</v>
      </c>
      <c r="L197">
        <v>2990</v>
      </c>
      <c r="M197" s="2">
        <v>0.20100000000000001</v>
      </c>
      <c r="N197" s="2">
        <f>(C197-L197)/C197</f>
        <v>0.28707677634716261</v>
      </c>
      <c r="O197" s="2">
        <f>((C197-(I197/1.156))/C197)</f>
        <v>0.42154965158662977</v>
      </c>
      <c r="P197">
        <f t="shared" si="22"/>
        <v>2689.5050000000001</v>
      </c>
      <c r="Q197" s="2">
        <f>(C197-P197)/C197</f>
        <v>0.35872556032427272</v>
      </c>
      <c r="R197" s="2">
        <f>(C197-(P197/1.156))/C197</f>
        <v>0.44526432554002832</v>
      </c>
      <c r="S197" s="2">
        <f t="shared" si="19"/>
        <v>-2.7414163090128729E-2</v>
      </c>
      <c r="T197">
        <v>3017</v>
      </c>
      <c r="U197" s="4">
        <v>0.17599999999999999</v>
      </c>
      <c r="V197" s="2">
        <f>(C197-T197)/C197</f>
        <v>0.28063900810681924</v>
      </c>
      <c r="W197" s="2">
        <f>(C197-(T197/1.153))/C197</f>
        <v>0.37609627762950498</v>
      </c>
      <c r="X197">
        <f t="shared" si="20"/>
        <v>2751.5039999999999</v>
      </c>
      <c r="Y197" s="2">
        <f>(C197-X197)/C197</f>
        <v>0.34394277539341922</v>
      </c>
      <c r="Z197" s="2">
        <f>(C197-(X197/1.153))/C197</f>
        <v>0.43099980519810865</v>
      </c>
      <c r="AA197" s="2">
        <f t="shared" si="21"/>
        <v>1.4782784930853499E-2</v>
      </c>
    </row>
    <row r="198" spans="1:27" ht="12.75" customHeight="1">
      <c r="A198" t="s">
        <v>30</v>
      </c>
      <c r="B198" s="3" t="s">
        <v>249</v>
      </c>
      <c r="C198">
        <v>3206</v>
      </c>
      <c r="D198" s="1">
        <v>38961</v>
      </c>
      <c r="E198">
        <v>1962</v>
      </c>
      <c r="F198" s="2">
        <v>0.17299999999999999</v>
      </c>
      <c r="G198" s="2">
        <f>(C198-E198)/C198</f>
        <v>0.38802245789145351</v>
      </c>
      <c r="H198" s="2">
        <f>(C198-(E198/1.161))/C198</f>
        <v>0.47288756063002024</v>
      </c>
      <c r="I198">
        <f t="shared" si="17"/>
        <v>1792.287</v>
      </c>
      <c r="J198" s="2">
        <f>(C198-I198)/C198</f>
        <v>0.44095851528384278</v>
      </c>
      <c r="K198" s="2">
        <f>(C198-(I198/1.161))/C198</f>
        <v>0.5184827866355235</v>
      </c>
      <c r="L198">
        <v>1836</v>
      </c>
      <c r="M198" s="2">
        <v>0.23</v>
      </c>
      <c r="N198" s="2">
        <f>(C198-L198)/C198</f>
        <v>0.42732376793512167</v>
      </c>
      <c r="O198" s="2">
        <f>((C198-(I198/1.156))/C198)</f>
        <v>0.51640009972650758</v>
      </c>
      <c r="P198">
        <f t="shared" si="22"/>
        <v>1624.8600000000001</v>
      </c>
      <c r="Q198" s="2">
        <f>(C198-P198)/C198</f>
        <v>0.49318153462258263</v>
      </c>
      <c r="R198" s="2">
        <f>(C198-(P198/1.156))/C198</f>
        <v>0.56157572199185346</v>
      </c>
      <c r="S198" s="2">
        <f t="shared" si="19"/>
        <v>-5.2223019338739851E-2</v>
      </c>
      <c r="T198">
        <v>1807</v>
      </c>
      <c r="U198" s="4">
        <v>0.156</v>
      </c>
      <c r="V198" s="2">
        <f>(C198-T198)/C198</f>
        <v>0.43636930754834685</v>
      </c>
      <c r="W198" s="2">
        <f>(C198-(T198/1.153))/C198</f>
        <v>0.5111615850375949</v>
      </c>
      <c r="X198">
        <f t="shared" si="20"/>
        <v>1666.0540000000001</v>
      </c>
      <c r="Y198" s="2">
        <f>(C198-X198)/C198</f>
        <v>0.48033250155957574</v>
      </c>
      <c r="Z198" s="2">
        <f>(C198-(X198/1.153))/C198</f>
        <v>0.54929098140466248</v>
      </c>
      <c r="AA198" s="2">
        <f t="shared" si="21"/>
        <v>1.2849033063006887E-2</v>
      </c>
    </row>
    <row r="199" spans="1:27" ht="12.75" customHeight="1">
      <c r="A199" t="s">
        <v>30</v>
      </c>
      <c r="B199" s="3" t="s">
        <v>277</v>
      </c>
      <c r="C199">
        <v>3012</v>
      </c>
      <c r="D199" s="1">
        <v>38991</v>
      </c>
      <c r="F199" s="2">
        <v>0.22600000000000001</v>
      </c>
      <c r="L199">
        <v>1834</v>
      </c>
      <c r="M199" s="2">
        <v>0.221</v>
      </c>
      <c r="N199" s="2">
        <f>(C199-L199)/C199</f>
        <v>0.39110225763612216</v>
      </c>
      <c r="O199" s="2">
        <f>(C199-(L199/1.158))/C199</f>
        <v>0.47418156963395697</v>
      </c>
      <c r="P199">
        <f t="shared" si="22"/>
        <v>1631.3429999999998</v>
      </c>
      <c r="Q199" s="2">
        <f>(C199-P199)/C199</f>
        <v>0.45838545816733073</v>
      </c>
      <c r="R199" s="2">
        <f>(C199-(P199/1.158))/C199</f>
        <v>0.5322845061894047</v>
      </c>
      <c r="S199" s="2"/>
      <c r="T199">
        <v>1783</v>
      </c>
      <c r="U199" s="4">
        <v>0.16700000000000001</v>
      </c>
      <c r="V199" s="2">
        <f>(C199-T199)/C199</f>
        <v>0.40803452855245687</v>
      </c>
      <c r="W199" s="2">
        <f>(C199-(T199/1.148))/C199</f>
        <v>0.4843506346275756</v>
      </c>
      <c r="X199">
        <f t="shared" si="20"/>
        <v>1634.1195</v>
      </c>
      <c r="Y199" s="2">
        <f>(C199-X199)/C199</f>
        <v>0.45746364541832668</v>
      </c>
      <c r="Z199" s="2">
        <f>(C199-(X199/1.148))/C199</f>
        <v>0.527407356636173</v>
      </c>
      <c r="AA199" s="2">
        <f t="shared" si="21"/>
        <v>9.218127490040473E-4</v>
      </c>
    </row>
    <row r="200" spans="1:27" ht="12.75" customHeight="1">
      <c r="A200" t="s">
        <v>30</v>
      </c>
      <c r="B200" s="3" t="s">
        <v>250</v>
      </c>
      <c r="C200">
        <v>3441</v>
      </c>
      <c r="D200" s="1">
        <v>38991</v>
      </c>
      <c r="E200">
        <v>2085</v>
      </c>
      <c r="F200" s="2">
        <v>0.33100000000000002</v>
      </c>
      <c r="G200" s="2">
        <f>(C200-E200)/C200</f>
        <v>0.39407149084568438</v>
      </c>
      <c r="H200" s="2">
        <f>(C200-(E200/1.163))/C200</f>
        <v>0.47899526297995221</v>
      </c>
      <c r="I200">
        <f t="shared" si="17"/>
        <v>1739.9325000000001</v>
      </c>
      <c r="J200" s="2">
        <f>(C200-I200)/C200</f>
        <v>0.49435265911072357</v>
      </c>
      <c r="K200" s="2">
        <f>(C200-(I200/1.163))/C200</f>
        <v>0.56522154695677007</v>
      </c>
      <c r="L200">
        <v>1696</v>
      </c>
      <c r="M200" s="2">
        <v>0.17</v>
      </c>
      <c r="N200" s="2">
        <f>(C200-L200)/C200</f>
        <v>0.50712002324905547</v>
      </c>
      <c r="O200" s="2">
        <f>(C200-(L200/1.158))/C200</f>
        <v>0.5743696228402897</v>
      </c>
      <c r="P200">
        <f t="shared" si="22"/>
        <v>1551.8400000000001</v>
      </c>
      <c r="Q200" s="2">
        <f>(C200-P200)/C200</f>
        <v>0.5490148212728857</v>
      </c>
      <c r="R200" s="2">
        <f>(C200-(P200/1.158))/C200</f>
        <v>0.61054820489886508</v>
      </c>
      <c r="S200" s="2">
        <f t="shared" si="19"/>
        <v>-5.4662162162162131E-2</v>
      </c>
      <c r="T200">
        <v>1755</v>
      </c>
      <c r="U200" s="4">
        <v>0.17599999999999999</v>
      </c>
      <c r="V200" s="2">
        <f>(C200-T200)/C200</f>
        <v>0.48997384481255452</v>
      </c>
      <c r="W200" s="2">
        <f>(C200-(T200/1.148))/C200</f>
        <v>0.55572634565553525</v>
      </c>
      <c r="X200">
        <f t="shared" si="20"/>
        <v>1600.56</v>
      </c>
      <c r="Y200" s="2">
        <f>(C200-X200)/C200</f>
        <v>0.53485614646904966</v>
      </c>
      <c r="Z200" s="2">
        <f>(C200-(X200/1.148))/C200</f>
        <v>0.59482242723784817</v>
      </c>
      <c r="AA200" s="2">
        <f t="shared" si="21"/>
        <v>1.4158674803836035E-2</v>
      </c>
    </row>
    <row r="201" spans="1:27" ht="12.75" customHeight="1">
      <c r="A201" t="s">
        <v>30</v>
      </c>
      <c r="B201" s="3" t="s">
        <v>251</v>
      </c>
      <c r="C201">
        <v>3072</v>
      </c>
      <c r="D201" s="1">
        <v>38991</v>
      </c>
      <c r="E201">
        <v>1930</v>
      </c>
      <c r="F201" s="2">
        <v>0.29599999999999999</v>
      </c>
      <c r="G201" s="2">
        <f>(C201-E201)/C201</f>
        <v>0.37174479166666669</v>
      </c>
      <c r="H201" s="2">
        <f>(C201-(E201/1.163))/C201</f>
        <v>0.4597977572370307</v>
      </c>
      <c r="I201">
        <f t="shared" si="17"/>
        <v>1644.36</v>
      </c>
      <c r="J201" s="2">
        <f>(C201-I201)/C201</f>
        <v>0.46472656250000005</v>
      </c>
      <c r="K201" s="2">
        <f>(C201-(I201/1.163))/C201</f>
        <v>0.53974768916595017</v>
      </c>
      <c r="L201">
        <v>1729</v>
      </c>
      <c r="M201" s="2">
        <v>0.21299999999999999</v>
      </c>
      <c r="N201" s="2">
        <f>(C201-L201)/C201</f>
        <v>0.43717447916666669</v>
      </c>
      <c r="O201" s="2">
        <f>(C201-(L201/1.158))/C201</f>
        <v>0.51396759858952212</v>
      </c>
      <c r="P201">
        <f t="shared" si="22"/>
        <v>1544.8615</v>
      </c>
      <c r="Q201" s="2">
        <f>(C201-P201)/C201</f>
        <v>0.49711539713541669</v>
      </c>
      <c r="R201" s="2">
        <f>(C201-(P201/1.158))/C201</f>
        <v>0.56573004933973803</v>
      </c>
      <c r="S201" s="2">
        <f t="shared" si="19"/>
        <v>-3.2388834635416641E-2</v>
      </c>
      <c r="T201">
        <v>1688</v>
      </c>
      <c r="U201" s="4">
        <v>0.20200000000000001</v>
      </c>
      <c r="V201" s="2">
        <f>(C201-T201)/C201</f>
        <v>0.45052083333333331</v>
      </c>
      <c r="W201" s="2">
        <f>(C201-(T201/1.148))/C201</f>
        <v>0.52135961091753769</v>
      </c>
      <c r="X201">
        <f t="shared" si="20"/>
        <v>1517.5119999999999</v>
      </c>
      <c r="Y201" s="2">
        <f>(C201-X201)/C201</f>
        <v>0.50601822916666672</v>
      </c>
      <c r="Z201" s="2">
        <f>(C201-(X201/1.148))/C201</f>
        <v>0.5697022902148664</v>
      </c>
      <c r="AA201" s="2">
        <f t="shared" si="21"/>
        <v>-8.9028320312500298E-3</v>
      </c>
    </row>
    <row r="202" spans="1:27" ht="12.75" customHeight="1">
      <c r="A202" t="s">
        <v>30</v>
      </c>
      <c r="B202" s="3" t="s">
        <v>252</v>
      </c>
      <c r="C202">
        <v>2463</v>
      </c>
      <c r="D202" s="1">
        <v>38991</v>
      </c>
      <c r="E202">
        <v>1410</v>
      </c>
      <c r="F202" s="2">
        <v>0.12</v>
      </c>
      <c r="G202" s="2">
        <f>(C202-E202)/C202</f>
        <v>0.42752740560292324</v>
      </c>
      <c r="H202" s="2">
        <f>(C202-(E202/1.163))/C202</f>
        <v>0.50776217162762105</v>
      </c>
      <c r="I202">
        <f t="shared" si="17"/>
        <v>1325.3999999999999</v>
      </c>
      <c r="J202" s="2">
        <f>(C202-I202)/C202</f>
        <v>0.4618757612667479</v>
      </c>
      <c r="K202" s="2">
        <f>(C202-(I202/1.163))/C202</f>
        <v>0.53729644132996379</v>
      </c>
      <c r="L202">
        <v>1175</v>
      </c>
      <c r="M202" s="2">
        <v>0.17699999999999999</v>
      </c>
      <c r="N202" s="2">
        <f>(C202-L202)/C202</f>
        <v>0.52293950466910277</v>
      </c>
      <c r="O202" s="2">
        <f>(C202-(L202/1.158))/C202</f>
        <v>0.5880306603360127</v>
      </c>
      <c r="P202">
        <f t="shared" si="22"/>
        <v>1071.0125</v>
      </c>
      <c r="Q202" s="2">
        <f>(C202-P202)/C202</f>
        <v>0.56515935850588717</v>
      </c>
      <c r="R202" s="2">
        <f>(C202-(P202/1.158))/C202</f>
        <v>0.62448994689627557</v>
      </c>
      <c r="S202" s="2">
        <f t="shared" si="19"/>
        <v>-0.10328359723913927</v>
      </c>
      <c r="T202">
        <v>2625</v>
      </c>
      <c r="U202" s="4">
        <v>0.19400000000000001</v>
      </c>
      <c r="V202" s="2">
        <f>(C202-T202)/C202</f>
        <v>-6.5773447015834346E-2</v>
      </c>
      <c r="W202" s="2">
        <f>(C202-(T202/1.148))/C202</f>
        <v>7.1625917233593614E-2</v>
      </c>
      <c r="X202">
        <f t="shared" si="20"/>
        <v>2370.375</v>
      </c>
      <c r="Y202" s="2">
        <f>(C202-X202)/C202</f>
        <v>3.7606577344701582E-2</v>
      </c>
      <c r="Z202" s="2">
        <f>(C202-(X202/1.148))/C202</f>
        <v>0.16167820326193519</v>
      </c>
      <c r="AA202" s="2">
        <f t="shared" si="21"/>
        <v>0.52755278116118554</v>
      </c>
    </row>
    <row r="203" spans="1:27" ht="12.75" customHeight="1">
      <c r="A203" t="s">
        <v>30</v>
      </c>
      <c r="B203" s="3" t="s">
        <v>253</v>
      </c>
      <c r="C203">
        <v>3597</v>
      </c>
      <c r="D203" s="1">
        <v>38961</v>
      </c>
      <c r="E203">
        <v>2345</v>
      </c>
      <c r="F203" s="2">
        <v>0.23200000000000001</v>
      </c>
      <c r="G203" s="2">
        <f>(C203-E203)/C203</f>
        <v>0.3480678343063664</v>
      </c>
      <c r="H203" s="2">
        <f>(C203-(E203/1.161))/C203</f>
        <v>0.43847358682718901</v>
      </c>
      <c r="I203">
        <f t="shared" si="17"/>
        <v>2072.98</v>
      </c>
      <c r="J203" s="2">
        <f>(C203-I203)/C203</f>
        <v>0.42369196552682792</v>
      </c>
      <c r="K203" s="2">
        <f>(C203-(I203/1.161))/C203</f>
        <v>0.50361065075523503</v>
      </c>
      <c r="L203">
        <v>2087</v>
      </c>
      <c r="M203" s="2">
        <v>0.26300000000000001</v>
      </c>
      <c r="N203" s="2">
        <f>(C203-L203)/C203</f>
        <v>0.41979427300528216</v>
      </c>
      <c r="O203" s="2">
        <f>((C203-(I203/1.156))/C203)</f>
        <v>0.50146363799898597</v>
      </c>
      <c r="P203">
        <f t="shared" si="22"/>
        <v>1812.5595000000001</v>
      </c>
      <c r="Q203" s="2">
        <f>(C203-P203)/C203</f>
        <v>0.49609132610508755</v>
      </c>
      <c r="R203" s="2">
        <f>(C203-(P203/1.156))/C203</f>
        <v>0.56409284265145976</v>
      </c>
      <c r="S203" s="2">
        <f t="shared" si="19"/>
        <v>-7.2399360578259631E-2</v>
      </c>
      <c r="T203">
        <v>1075</v>
      </c>
      <c r="U203" s="4">
        <v>0.214</v>
      </c>
      <c r="V203" s="2">
        <f>(C203-T203)/C203</f>
        <v>0.70113983875451769</v>
      </c>
      <c r="W203" s="2">
        <f>(C203-(T203/1.153))/C203</f>
        <v>0.74079777862490692</v>
      </c>
      <c r="X203">
        <f t="shared" si="20"/>
        <v>959.97500000000002</v>
      </c>
      <c r="Y203" s="2">
        <f>(C203-X203)/C203</f>
        <v>0.73311787600778433</v>
      </c>
      <c r="Z203" s="2">
        <f>(C203-(X203/1.153))/C203</f>
        <v>0.76853241631204183</v>
      </c>
      <c r="AA203" s="2">
        <f t="shared" si="21"/>
        <v>-0.23702654990269678</v>
      </c>
    </row>
    <row r="204" spans="1:27" ht="12.75" customHeight="1">
      <c r="A204" t="s">
        <v>30</v>
      </c>
      <c r="B204" s="3" t="s">
        <v>254</v>
      </c>
      <c r="C204">
        <v>2926</v>
      </c>
      <c r="D204" s="1">
        <v>38961</v>
      </c>
      <c r="E204">
        <v>1640</v>
      </c>
      <c r="F204" s="2">
        <v>0.3</v>
      </c>
      <c r="G204" s="2">
        <f>(C204-E204)/C204</f>
        <v>0.43950786056049213</v>
      </c>
      <c r="H204" s="2">
        <f>(C204-(E204/1.161))/C204</f>
        <v>0.5172332993630423</v>
      </c>
      <c r="I204">
        <f t="shared" si="17"/>
        <v>1394</v>
      </c>
      <c r="J204" s="2">
        <f>(C204-I204)/C204</f>
        <v>0.52358168147641837</v>
      </c>
      <c r="K204" s="2">
        <f>(C204-(I204/1.161))/C204</f>
        <v>0.58964830445858596</v>
      </c>
      <c r="L204">
        <v>1457</v>
      </c>
      <c r="M204" s="2">
        <v>0.21099999999999999</v>
      </c>
      <c r="N204" s="2">
        <f>(C204-L204)/C204</f>
        <v>0.50205058099794941</v>
      </c>
      <c r="O204" s="2">
        <f>((C204-(I204/1.156))/C204)</f>
        <v>0.58787342688271482</v>
      </c>
      <c r="P204">
        <f t="shared" si="22"/>
        <v>1303.2864999999999</v>
      </c>
      <c r="Q204" s="2">
        <f>(C204-P204)/C204</f>
        <v>0.55458424470266576</v>
      </c>
      <c r="R204" s="2">
        <f>(C204-(P204/1.156))/C204</f>
        <v>0.61469225320299803</v>
      </c>
      <c r="S204" s="2">
        <f t="shared" si="19"/>
        <v>-3.1002563226247393E-2</v>
      </c>
      <c r="T204">
        <v>1530</v>
      </c>
      <c r="U204" s="4">
        <v>0.27700000000000002</v>
      </c>
      <c r="V204" s="2">
        <f>(C204-T204)/C204</f>
        <v>0.47710184552289814</v>
      </c>
      <c r="W204" s="2">
        <f>(C204-(T204/1.153))/C204</f>
        <v>0.54648902473798622</v>
      </c>
      <c r="X204">
        <f t="shared" si="20"/>
        <v>1318.0949999999998</v>
      </c>
      <c r="Y204" s="2">
        <f>(C204-X204)/C204</f>
        <v>0.5495232399179768</v>
      </c>
      <c r="Z204" s="2">
        <f>(C204-(X204/1.153))/C204</f>
        <v>0.60930029481177517</v>
      </c>
      <c r="AA204" s="2">
        <f t="shared" si="21"/>
        <v>5.0610047846889605E-3</v>
      </c>
    </row>
    <row r="205" spans="1:27" ht="12.75" customHeight="1">
      <c r="A205" t="s">
        <v>30</v>
      </c>
      <c r="B205" s="3" t="s">
        <v>255</v>
      </c>
      <c r="C205">
        <v>3616</v>
      </c>
      <c r="D205" s="1">
        <v>38961</v>
      </c>
      <c r="E205">
        <v>2414</v>
      </c>
      <c r="F205" s="2">
        <v>0.23100000000000001</v>
      </c>
      <c r="G205" s="2">
        <f>(C205-E205)/C205</f>
        <v>0.33241150442477874</v>
      </c>
      <c r="H205" s="2">
        <f>(C205-(E205/1.161))/C205</f>
        <v>0.42498837590420219</v>
      </c>
      <c r="I205">
        <f t="shared" si="17"/>
        <v>2135.183</v>
      </c>
      <c r="J205" s="2">
        <f>(C205-I205)/C205</f>
        <v>0.40951797566371684</v>
      </c>
      <c r="K205" s="2">
        <f>(C205-(I205/1.161))/C205</f>
        <v>0.49140221848726684</v>
      </c>
      <c r="L205">
        <v>2238</v>
      </c>
      <c r="M205" s="2">
        <v>0.20399999999999999</v>
      </c>
      <c r="N205" s="2">
        <f>(C205-L205)/C205</f>
        <v>0.38108407079646017</v>
      </c>
      <c r="O205" s="2">
        <f>((C205-(I205/1.156))/C205)</f>
        <v>0.48920240109318058</v>
      </c>
      <c r="P205">
        <f t="shared" si="22"/>
        <v>2009.7239999999999</v>
      </c>
      <c r="Q205" s="2">
        <f>(C205-P205)/C205</f>
        <v>0.44421349557522127</v>
      </c>
      <c r="R205" s="2">
        <f>(C205-(P205/1.156))/C205</f>
        <v>0.5192158266221637</v>
      </c>
      <c r="S205" s="2">
        <f t="shared" si="19"/>
        <v>-3.4695519911504435E-2</v>
      </c>
      <c r="T205">
        <v>2362</v>
      </c>
      <c r="U205" s="4">
        <v>0.215</v>
      </c>
      <c r="V205" s="2">
        <f>(C205-T205)/C205</f>
        <v>0.34679203539823011</v>
      </c>
      <c r="W205" s="2">
        <f>(C205-(T205/1.153))/C205</f>
        <v>0.43347097606091078</v>
      </c>
      <c r="X205">
        <f t="shared" si="20"/>
        <v>2108.085</v>
      </c>
      <c r="Y205" s="2">
        <f>(C205-X205)/C205</f>
        <v>0.41701189159292035</v>
      </c>
      <c r="Z205" s="2">
        <f>(C205-(X205/1.153))/C205</f>
        <v>0.49437284613436283</v>
      </c>
      <c r="AA205" s="2">
        <f t="shared" si="21"/>
        <v>2.7201603982300926E-2</v>
      </c>
    </row>
    <row r="206" spans="1:27" ht="12.75" customHeight="1">
      <c r="A206" t="s">
        <v>30</v>
      </c>
      <c r="B206" s="3" t="s">
        <v>256</v>
      </c>
      <c r="C206">
        <v>2734</v>
      </c>
      <c r="D206" s="1">
        <v>38961</v>
      </c>
      <c r="E206">
        <v>1658</v>
      </c>
      <c r="F206" s="2">
        <v>0.17599999999999999</v>
      </c>
      <c r="G206" s="2">
        <f>(C206-E206)/C206</f>
        <v>0.39356254572055599</v>
      </c>
      <c r="H206" s="2">
        <f>(C206-(E206/1.161))/C206</f>
        <v>0.47765938477222736</v>
      </c>
      <c r="I206">
        <f t="shared" si="17"/>
        <v>1512.096</v>
      </c>
      <c r="J206" s="2">
        <f>(C206-I206)/C206</f>
        <v>0.44692904169714703</v>
      </c>
      <c r="K206" s="2">
        <f>(C206-(I206/1.161))/C206</f>
        <v>0.52362535891227135</v>
      </c>
      <c r="L206">
        <v>1471</v>
      </c>
      <c r="M206" s="2">
        <v>0.248</v>
      </c>
      <c r="N206" s="2">
        <f>(C206-L206)/C206</f>
        <v>0.46196049743964884</v>
      </c>
      <c r="O206" s="2">
        <f>((C206-(I206/1.156))/C206)</f>
        <v>0.52156491496293</v>
      </c>
      <c r="P206">
        <f t="shared" si="22"/>
        <v>1288.596</v>
      </c>
      <c r="Q206" s="2">
        <f>(C206-P206)/C206</f>
        <v>0.52867739575713235</v>
      </c>
      <c r="R206" s="2">
        <f>(C206-(P206/1.156))/C206</f>
        <v>0.59228148421897264</v>
      </c>
      <c r="S206" s="2">
        <f t="shared" si="19"/>
        <v>-8.1748354059985318E-2</v>
      </c>
      <c r="T206">
        <v>1427</v>
      </c>
      <c r="U206" s="4">
        <v>0.20599999999999999</v>
      </c>
      <c r="V206" s="2">
        <f>(C206-T206)/C206</f>
        <v>0.47805413313825895</v>
      </c>
      <c r="W206" s="2">
        <f>(C206-(T206/1.153))/C206</f>
        <v>0.54731494634714573</v>
      </c>
      <c r="X206">
        <f t="shared" si="20"/>
        <v>1280.019</v>
      </c>
      <c r="Y206" s="2">
        <f>(C206-X206)/C206</f>
        <v>0.53181455742501826</v>
      </c>
      <c r="Z206" s="2">
        <f>(C206-(X206/1.153))/C206</f>
        <v>0.59394150687338965</v>
      </c>
      <c r="AA206" s="2">
        <f t="shared" si="21"/>
        <v>-3.1371616678859127E-3</v>
      </c>
    </row>
    <row r="207" spans="1:27" ht="12.75" customHeight="1">
      <c r="A207" t="s">
        <v>30</v>
      </c>
      <c r="B207" s="3" t="s">
        <v>257</v>
      </c>
      <c r="C207">
        <v>3479</v>
      </c>
      <c r="D207" s="1">
        <v>38991</v>
      </c>
      <c r="E207">
        <v>2120</v>
      </c>
      <c r="F207" s="2">
        <v>0.20799999999999999</v>
      </c>
      <c r="G207" s="2">
        <f>(C207-E207)/C207</f>
        <v>0.39062949123311297</v>
      </c>
      <c r="H207" s="2">
        <f>(C207-(E207/1.163))/C207</f>
        <v>0.47603567603879021</v>
      </c>
      <c r="I207">
        <f t="shared" si="17"/>
        <v>1899.52</v>
      </c>
      <c r="J207" s="2">
        <f>(C207-I207)/C207</f>
        <v>0.45400402414486923</v>
      </c>
      <c r="K207" s="2">
        <f>(C207-(I207/1.163))/C207</f>
        <v>0.530527965730756</v>
      </c>
      <c r="L207">
        <v>1944</v>
      </c>
      <c r="M207" s="2">
        <v>0.13700000000000001</v>
      </c>
      <c r="N207" s="2">
        <f>(C207-L207)/C207</f>
        <v>0.44121874101753378</v>
      </c>
      <c r="O207" s="2">
        <f>(C207-(L207/1.158))/C207</f>
        <v>0.51746005269217077</v>
      </c>
      <c r="P207">
        <f t="shared" si="22"/>
        <v>1810.836</v>
      </c>
      <c r="Q207" s="2">
        <f>(C207-P207)/C207</f>
        <v>0.47949525725783271</v>
      </c>
      <c r="R207" s="2">
        <f>(C207-(P207/1.158))/C207</f>
        <v>0.55051403908275709</v>
      </c>
      <c r="S207" s="2">
        <f t="shared" si="19"/>
        <v>-2.5491233112963474E-2</v>
      </c>
      <c r="T207">
        <v>1858</v>
      </c>
      <c r="U207" s="4">
        <v>0.13400000000000001</v>
      </c>
      <c r="V207" s="2">
        <f>(C207-T207)/C207</f>
        <v>0.46593848807128485</v>
      </c>
      <c r="W207" s="2">
        <f>(C207-(T207/1.148))/C207</f>
        <v>0.53478962375547456</v>
      </c>
      <c r="X207">
        <f t="shared" si="20"/>
        <v>1733.5140000000001</v>
      </c>
      <c r="Y207" s="2">
        <f>(C207-X207)/C207</f>
        <v>0.50172060937050877</v>
      </c>
      <c r="Z207" s="2">
        <f>(C207-(X207/1.148))/C207</f>
        <v>0.56595871896385774</v>
      </c>
      <c r="AA207" s="2">
        <f t="shared" si="21"/>
        <v>-2.2225352112676067E-2</v>
      </c>
    </row>
    <row r="208" spans="1:27" ht="12.75" customHeight="1">
      <c r="A208" s="3" t="s">
        <v>30</v>
      </c>
      <c r="B208" s="3" t="s">
        <v>259</v>
      </c>
      <c r="C208">
        <v>3903</v>
      </c>
      <c r="D208" s="1">
        <v>38991</v>
      </c>
      <c r="E208">
        <v>2514</v>
      </c>
      <c r="F208" s="2">
        <v>0.23799999999999999</v>
      </c>
      <c r="G208" s="2">
        <f>(C208-E208)/C208</f>
        <v>0.35588009223674094</v>
      </c>
      <c r="H208" s="2">
        <f>(C208-(E208/1.163))/C208</f>
        <v>0.44615657114079182</v>
      </c>
      <c r="I208">
        <f t="shared" si="17"/>
        <v>2214.8339999999998</v>
      </c>
      <c r="J208" s="2">
        <f>(C208-I208)/C208</f>
        <v>0.43253036126056882</v>
      </c>
      <c r="K208" s="2">
        <f>(C208-(I208/1.163))/C208</f>
        <v>0.51206393917503767</v>
      </c>
      <c r="L208">
        <v>2194</v>
      </c>
      <c r="M208" s="2">
        <v>0.187</v>
      </c>
      <c r="N208" s="2">
        <f>(C208-L208)/C208</f>
        <v>0.43786830643095054</v>
      </c>
      <c r="O208" s="2">
        <f>(C208-(L208/1.158))/C208</f>
        <v>0.51456675857595036</v>
      </c>
      <c r="P208">
        <f t="shared" si="22"/>
        <v>1988.8609999999999</v>
      </c>
      <c r="Q208" s="2">
        <f>(C208-P208)/C208</f>
        <v>0.49042761977965671</v>
      </c>
      <c r="R208" s="2">
        <f>(C208-(P208/1.158))/C208</f>
        <v>0.55995476664909893</v>
      </c>
      <c r="S208" s="2">
        <f t="shared" si="19"/>
        <v>-5.7897258519087891E-2</v>
      </c>
      <c r="T208">
        <v>2391</v>
      </c>
      <c r="U208" s="4">
        <v>6.6000000000000003E-2</v>
      </c>
      <c r="V208" s="2">
        <f>(C208-T208)/C208</f>
        <v>0.3873943120676403</v>
      </c>
      <c r="W208" s="2">
        <f>(C208-(T208/1.148))/C208</f>
        <v>0.46637135197529639</v>
      </c>
      <c r="X208">
        <f t="shared" si="20"/>
        <v>2312.0969999999998</v>
      </c>
      <c r="Y208" s="2">
        <f>(C208-X208)/C208</f>
        <v>0.40761029976940821</v>
      </c>
      <c r="Z208" s="2">
        <f>(C208-(X208/1.148))/C208</f>
        <v>0.48398109736011163</v>
      </c>
      <c r="AA208" s="2">
        <f t="shared" si="21"/>
        <v>8.2817320010248496E-2</v>
      </c>
    </row>
    <row r="209" spans="1:27" ht="12.75" customHeight="1">
      <c r="A209" t="s">
        <v>41</v>
      </c>
      <c r="C209">
        <v>2718</v>
      </c>
      <c r="D209" s="1">
        <v>38961</v>
      </c>
      <c r="E209">
        <v>1664</v>
      </c>
      <c r="F209" s="2">
        <v>0.248</v>
      </c>
      <c r="G209" s="2">
        <f>(C209-E209)/C209</f>
        <v>0.38778513612950699</v>
      </c>
      <c r="H209" s="2">
        <f>(C209-(E209/1.161))/C209</f>
        <v>0.47268314912102238</v>
      </c>
      <c r="I209">
        <f t="shared" si="17"/>
        <v>1457.664</v>
      </c>
      <c r="J209" s="2">
        <f>(C209-I209)/C209</f>
        <v>0.46369977924944811</v>
      </c>
      <c r="K209" s="2">
        <f>(C209-(I209/1.161))/C209</f>
        <v>0.53807043863001569</v>
      </c>
      <c r="L209">
        <v>1581</v>
      </c>
      <c r="M209" s="2">
        <v>0.248</v>
      </c>
      <c r="N209" s="2">
        <f>(C209-L209)/C209</f>
        <v>0.41832229580573954</v>
      </c>
      <c r="O209" s="2">
        <f>((C209-(I209/1.156))/C209)</f>
        <v>0.53607247339917652</v>
      </c>
      <c r="P209">
        <f t="shared" si="22"/>
        <v>1384.9559999999999</v>
      </c>
      <c r="Q209" s="2">
        <f>(C209-P209)/C209</f>
        <v>0.49045033112582787</v>
      </c>
      <c r="R209" s="2">
        <f>(C209-(P209/1.156))/C209</f>
        <v>0.55921308920919366</v>
      </c>
      <c r="S209" s="2">
        <f t="shared" si="19"/>
        <v>-2.6750551876379758E-2</v>
      </c>
      <c r="T209">
        <v>1644</v>
      </c>
      <c r="U209" s="4">
        <v>0.224</v>
      </c>
      <c r="V209" s="2">
        <f>(C209-T209)/C209</f>
        <v>0.39514348785871967</v>
      </c>
      <c r="W209" s="2">
        <f>(C209-(T209/1.153))/C209</f>
        <v>0.47540632077946199</v>
      </c>
      <c r="X209">
        <f t="shared" si="20"/>
        <v>1459.8720000000001</v>
      </c>
      <c r="Y209" s="2">
        <f>(C209-X209)/C209</f>
        <v>0.46288741721854304</v>
      </c>
      <c r="Z209" s="2">
        <f>(C209-(X209/1.153))/C209</f>
        <v>0.53416081285216221</v>
      </c>
      <c r="AA209" s="2">
        <f t="shared" si="21"/>
        <v>2.7562913907284825E-2</v>
      </c>
    </row>
    <row r="210" spans="1:27" ht="12.75" customHeight="1">
      <c r="A210" t="s">
        <v>41</v>
      </c>
      <c r="B210" t="s">
        <v>41</v>
      </c>
      <c r="C210">
        <v>2717</v>
      </c>
      <c r="D210" s="1">
        <v>38961</v>
      </c>
      <c r="E210">
        <v>1707</v>
      </c>
      <c r="F210" s="2">
        <v>0.25900000000000001</v>
      </c>
      <c r="G210" s="2">
        <f>(C210-E210)/C210</f>
        <v>0.37173352962826645</v>
      </c>
      <c r="H210" s="2">
        <f>(C210-(E210/1.161))/C210</f>
        <v>0.45885747599333893</v>
      </c>
      <c r="I210">
        <f t="shared" si="17"/>
        <v>1485.9435000000001</v>
      </c>
      <c r="J210" s="2">
        <f>(C210-I210)/C210</f>
        <v>0.45309403754140593</v>
      </c>
      <c r="K210" s="2">
        <f>(C210-(I210/1.161))/C210</f>
        <v>0.52893543285220146</v>
      </c>
      <c r="L210">
        <v>1624</v>
      </c>
      <c r="M210" s="2">
        <v>0.23499999999999999</v>
      </c>
      <c r="N210" s="2">
        <f>(C210-L210)/C210</f>
        <v>0.40228192859771805</v>
      </c>
      <c r="O210" s="2">
        <f>((C210-(I210/1.156))/C210)</f>
        <v>0.52689795635069714</v>
      </c>
      <c r="P210">
        <f t="shared" si="22"/>
        <v>1433.18</v>
      </c>
      <c r="Q210" s="2">
        <f>(C210-P210)/C210</f>
        <v>0.47251380198748616</v>
      </c>
      <c r="R210" s="2">
        <f>(C210-(P210/1.156))/C210</f>
        <v>0.54369706054280809</v>
      </c>
      <c r="S210" s="2">
        <f t="shared" si="19"/>
        <v>-1.9419764446080234E-2</v>
      </c>
      <c r="T210">
        <v>1629</v>
      </c>
      <c r="U210" s="4">
        <v>0.20300000000000001</v>
      </c>
      <c r="V210" s="2">
        <f>(C210-T210)/C210</f>
        <v>0.40044166359955835</v>
      </c>
      <c r="W210" s="2">
        <f>(C210-(T210/1.153))/C210</f>
        <v>0.48000144284436974</v>
      </c>
      <c r="X210">
        <f t="shared" si="20"/>
        <v>1463.6565000000001</v>
      </c>
      <c r="Y210" s="2">
        <f>(C210-X210)/C210</f>
        <v>0.46129683474420313</v>
      </c>
      <c r="Z210" s="2">
        <f>(C210-(X210/1.153))/C210</f>
        <v>0.53278129639566618</v>
      </c>
      <c r="AA210" s="2">
        <f t="shared" si="21"/>
        <v>1.1216967243283027E-2</v>
      </c>
    </row>
    <row r="211" spans="1:27" ht="12.75" customHeight="1">
      <c r="A211" t="s">
        <v>41</v>
      </c>
      <c r="B211" t="s">
        <v>70</v>
      </c>
      <c r="C211">
        <v>2912</v>
      </c>
      <c r="D211" s="1">
        <v>38961</v>
      </c>
      <c r="E211">
        <v>1737</v>
      </c>
      <c r="F211" s="2">
        <v>0.223</v>
      </c>
      <c r="G211" s="2">
        <f>(C211-E211)/C211</f>
        <v>0.40350274725274726</v>
      </c>
      <c r="H211" s="2">
        <f>(C211-(E211/1.161))/C211</f>
        <v>0.4862211431978874</v>
      </c>
      <c r="I211">
        <f t="shared" si="17"/>
        <v>1543.3244999999999</v>
      </c>
      <c r="J211" s="2">
        <f>(C211-I211)/C211</f>
        <v>0.47001219093406593</v>
      </c>
      <c r="K211" s="2">
        <f>(C211-(I211/1.161))/C211</f>
        <v>0.54350748573132301</v>
      </c>
      <c r="L211">
        <v>1623</v>
      </c>
      <c r="M211" s="2">
        <v>0.23799999999999999</v>
      </c>
      <c r="N211" s="2">
        <f>(C211-L211)/C211</f>
        <v>0.44265109890109888</v>
      </c>
      <c r="O211" s="2">
        <f>((C211-(I211/1.156))/C211)</f>
        <v>0.54153303714019541</v>
      </c>
      <c r="P211">
        <f t="shared" si="22"/>
        <v>1429.8630000000001</v>
      </c>
      <c r="Q211" s="2">
        <f>(C211-P211)/C211</f>
        <v>0.50897561813186809</v>
      </c>
      <c r="R211" s="2">
        <f>(C211-(P211/1.156))/C211</f>
        <v>0.57523842398950531</v>
      </c>
      <c r="S211" s="2">
        <f t="shared" si="19"/>
        <v>-3.8963427197802158E-2</v>
      </c>
      <c r="T211">
        <v>1681</v>
      </c>
      <c r="U211" s="4">
        <v>0.18</v>
      </c>
      <c r="V211" s="2">
        <f>(C211-T211)/C211</f>
        <v>0.42273351648351648</v>
      </c>
      <c r="W211" s="2">
        <f>(C211-(T211/1.153))/C211</f>
        <v>0.49933522678535691</v>
      </c>
      <c r="X211">
        <f t="shared" si="20"/>
        <v>1529.71</v>
      </c>
      <c r="Y211" s="2">
        <f>(C211-X211)/C211</f>
        <v>0.47468749999999998</v>
      </c>
      <c r="Z211" s="2">
        <f>(C211-(X211/1.153))/C211</f>
        <v>0.54439505637467478</v>
      </c>
      <c r="AA211" s="2">
        <f t="shared" si="21"/>
        <v>3.4288118131868106E-2</v>
      </c>
    </row>
    <row r="212" spans="1:27" ht="12.75" customHeight="1">
      <c r="A212" t="s">
        <v>41</v>
      </c>
      <c r="B212" t="s">
        <v>71</v>
      </c>
      <c r="C212">
        <v>2669</v>
      </c>
      <c r="D212" s="1">
        <v>38961</v>
      </c>
      <c r="E212">
        <v>1618</v>
      </c>
      <c r="F212" s="2">
        <v>0.27800000000000002</v>
      </c>
      <c r="G212" s="2">
        <f>(C212-E212)/C212</f>
        <v>0.393780442113151</v>
      </c>
      <c r="H212" s="2">
        <f>(C212-(E212/1.161))/C212</f>
        <v>0.47784706469694316</v>
      </c>
      <c r="I212">
        <f t="shared" si="17"/>
        <v>1393.098</v>
      </c>
      <c r="J212" s="2">
        <f>(C212-I212)/C212</f>
        <v>0.47804496065942303</v>
      </c>
      <c r="K212" s="2">
        <f>(C212-(I212/1.161))/C212</f>
        <v>0.55042632270406799</v>
      </c>
      <c r="L212">
        <v>1554</v>
      </c>
      <c r="M212" s="2">
        <v>0.28699999999999998</v>
      </c>
      <c r="N212" s="2">
        <f>(C212-L212)/C212</f>
        <v>0.4177594604720869</v>
      </c>
      <c r="O212" s="2">
        <f>((C212-(I212/1.156))/C212)</f>
        <v>0.54848179987839363</v>
      </c>
      <c r="P212">
        <f t="shared" si="22"/>
        <v>1331.001</v>
      </c>
      <c r="Q212" s="2">
        <f>(C212-P212)/C212</f>
        <v>0.50131097789434242</v>
      </c>
      <c r="R212" s="2">
        <f>(C212-(P212/1.156))/C212</f>
        <v>0.56860811236534814</v>
      </c>
      <c r="S212" s="2">
        <f t="shared" si="19"/>
        <v>-2.3266017234919389E-2</v>
      </c>
      <c r="T212">
        <v>2680</v>
      </c>
      <c r="U212" s="4">
        <v>0.21299999999999999</v>
      </c>
      <c r="V212" s="2">
        <f>(C212-T212)/C212</f>
        <v>-4.121393780442113E-3</v>
      </c>
      <c r="W212" s="2">
        <f>(C212-(T212/1.153))/C212</f>
        <v>0.1291228154549505</v>
      </c>
      <c r="X212">
        <f t="shared" si="20"/>
        <v>2394.58</v>
      </c>
      <c r="Y212" s="2">
        <f>(C212-X212)/C212</f>
        <v>0.102817534657175</v>
      </c>
      <c r="Z212" s="2">
        <f>(C212-(X212/1.153))/C212</f>
        <v>0.2218712356089983</v>
      </c>
      <c r="AA212" s="2">
        <f t="shared" si="21"/>
        <v>0.3984934432371674</v>
      </c>
    </row>
    <row r="213" spans="1:27" ht="12.75" customHeight="1">
      <c r="A213" t="s">
        <v>41</v>
      </c>
      <c r="B213" t="s">
        <v>72</v>
      </c>
      <c r="C213">
        <v>2739</v>
      </c>
      <c r="D213" s="1">
        <v>38961</v>
      </c>
      <c r="E213">
        <v>1699</v>
      </c>
      <c r="F213" s="2">
        <v>0.245</v>
      </c>
      <c r="G213" s="2">
        <f>(C213-E213)/C213</f>
        <v>0.37970062066447607</v>
      </c>
      <c r="H213" s="2">
        <f>(C213-(E213/1.161))/C213</f>
        <v>0.46571974217439799</v>
      </c>
      <c r="I213">
        <f t="shared" si="17"/>
        <v>1490.8724999999999</v>
      </c>
      <c r="J213" s="2">
        <f>(C213-I213)/C213</f>
        <v>0.45568729463307778</v>
      </c>
      <c r="K213" s="2">
        <f>(C213-(I213/1.161))/C213</f>
        <v>0.53116907375803435</v>
      </c>
      <c r="L213">
        <v>1550</v>
      </c>
      <c r="M213" s="2">
        <v>0.25600000000000001</v>
      </c>
      <c r="N213" s="2">
        <f>(C213-L213)/C213</f>
        <v>0.43410003650967505</v>
      </c>
      <c r="O213" s="2">
        <f>((C213-(I213/1.156))/C213)</f>
        <v>0.52914125833311221</v>
      </c>
      <c r="P213">
        <f t="shared" si="22"/>
        <v>1351.6</v>
      </c>
      <c r="Q213" s="2">
        <f>(C213-P213)/C213</f>
        <v>0.50653523183643667</v>
      </c>
      <c r="R213" s="2">
        <f>(C213-(P213/1.156))/C213</f>
        <v>0.57312736318030855</v>
      </c>
      <c r="S213" s="2">
        <f t="shared" si="19"/>
        <v>-5.0847937203358895E-2</v>
      </c>
      <c r="T213">
        <v>1698</v>
      </c>
      <c r="U213" s="4">
        <v>0.215</v>
      </c>
      <c r="V213" s="2">
        <f>(C213-T213)/C213</f>
        <v>0.38006571741511502</v>
      </c>
      <c r="W213" s="2">
        <f>(C213-(T213/1.153))/C213</f>
        <v>0.46232932993505205</v>
      </c>
      <c r="X213">
        <f t="shared" si="20"/>
        <v>1515.4649999999999</v>
      </c>
      <c r="Y213" s="2">
        <f>(C213-X213)/C213</f>
        <v>0.44670865279299016</v>
      </c>
      <c r="Z213" s="2">
        <f>(C213-(X213/1.153))/C213</f>
        <v>0.52012892696703394</v>
      </c>
      <c r="AA213" s="2">
        <f t="shared" si="21"/>
        <v>5.9826579043446515E-2</v>
      </c>
    </row>
    <row r="214" spans="1:27" ht="12.75" customHeight="1">
      <c r="A214" t="s">
        <v>41</v>
      </c>
      <c r="B214" t="s">
        <v>73</v>
      </c>
      <c r="C214">
        <v>2457</v>
      </c>
      <c r="D214" s="1">
        <v>38991</v>
      </c>
      <c r="E214">
        <v>1447</v>
      </c>
      <c r="F214" s="2">
        <v>0.41</v>
      </c>
      <c r="G214" s="2">
        <f>(C214-E214)/C214</f>
        <v>0.41107041107041109</v>
      </c>
      <c r="H214" s="2">
        <f>(C214-(E214/1.163))/C214</f>
        <v>0.49361170341393901</v>
      </c>
      <c r="I214">
        <f t="shared" si="17"/>
        <v>1150.365</v>
      </c>
      <c r="J214" s="2">
        <f>(C214-I214)/C214</f>
        <v>0.53180097680097682</v>
      </c>
      <c r="K214" s="2">
        <f>(C214-(I214/1.163))/C214</f>
        <v>0.59742130421408146</v>
      </c>
      <c r="L214">
        <v>1343</v>
      </c>
      <c r="M214" s="2">
        <v>0.33500000000000002</v>
      </c>
      <c r="N214" s="2">
        <f>(C214-L214)/C214</f>
        <v>0.45339845339845342</v>
      </c>
      <c r="O214" s="2">
        <f>(C214-(L214/1.158))/C214</f>
        <v>0.5279779390314796</v>
      </c>
      <c r="P214">
        <f t="shared" si="22"/>
        <v>1118.0475000000001</v>
      </c>
      <c r="Q214" s="2">
        <f>(C214-P214)/C214</f>
        <v>0.54495421245421238</v>
      </c>
      <c r="R214" s="2">
        <f>(C214-(P214/1.158))/C214</f>
        <v>0.60704163424370672</v>
      </c>
      <c r="S214" s="2">
        <f t="shared" si="19"/>
        <v>-1.3153235653235562E-2</v>
      </c>
      <c r="T214">
        <v>1259</v>
      </c>
      <c r="U214" s="4">
        <v>0.214</v>
      </c>
      <c r="V214" s="2">
        <f>(C214-T214)/C214</f>
        <v>0.48758648758648759</v>
      </c>
      <c r="W214" s="2">
        <f>(C214-(T214/1.148))/C214</f>
        <v>0.55364676619032016</v>
      </c>
      <c r="X214">
        <f t="shared" si="20"/>
        <v>1124.287</v>
      </c>
      <c r="Y214" s="2">
        <f>(C214-X214)/C214</f>
        <v>0.54241473341473345</v>
      </c>
      <c r="Z214" s="2">
        <f>(C214-(X214/1.148))/C214</f>
        <v>0.60140656220795585</v>
      </c>
      <c r="AA214" s="2">
        <f t="shared" si="21"/>
        <v>2.5394790394789313E-3</v>
      </c>
    </row>
    <row r="215" spans="1:27" ht="12.75" customHeight="1">
      <c r="A215" t="s">
        <v>41</v>
      </c>
      <c r="B215" t="s">
        <v>74</v>
      </c>
      <c r="C215">
        <v>2990</v>
      </c>
      <c r="D215" s="1">
        <v>38961</v>
      </c>
      <c r="E215">
        <v>2105</v>
      </c>
      <c r="F215" s="2">
        <v>0.255</v>
      </c>
      <c r="G215" s="2">
        <f>(C215-E215)/C215</f>
        <v>0.29598662207357862</v>
      </c>
      <c r="H215" s="2">
        <f>(C215-(E215/1.161))/C215</f>
        <v>0.39361466156208319</v>
      </c>
      <c r="I215">
        <f t="shared" si="17"/>
        <v>1836.6125000000002</v>
      </c>
      <c r="J215" s="2">
        <f>(C215-I215)/C215</f>
        <v>0.38574832775919726</v>
      </c>
      <c r="K215" s="2">
        <f>(C215-(I215/1.161))/C215</f>
        <v>0.4709287922129175</v>
      </c>
      <c r="L215">
        <v>2147</v>
      </c>
      <c r="M215" s="2">
        <v>0.253</v>
      </c>
      <c r="N215" s="2">
        <f>(C215-L215)/C215</f>
        <v>0.28193979933110369</v>
      </c>
      <c r="O215" s="2">
        <f>((C215-(I215/1.156))/C215)</f>
        <v>0.46864042193702188</v>
      </c>
      <c r="P215">
        <f t="shared" si="22"/>
        <v>1875.4044999999999</v>
      </c>
      <c r="Q215" s="2">
        <f>(C215-P215)/C215</f>
        <v>0.37277441471571909</v>
      </c>
      <c r="R215" s="2">
        <f>(C215-(P215/1.156))/C215</f>
        <v>0.45741731376792305</v>
      </c>
      <c r="S215" s="2">
        <f t="shared" si="19"/>
        <v>1.2973913043478169E-2</v>
      </c>
      <c r="T215">
        <v>2262</v>
      </c>
      <c r="U215" s="4">
        <v>0.19800000000000001</v>
      </c>
      <c r="V215" s="2">
        <f>(C215-T215)/C215</f>
        <v>0.24347826086956523</v>
      </c>
      <c r="W215" s="2">
        <f>(C215-(T215/1.153))/C215</f>
        <v>0.34386666163882501</v>
      </c>
      <c r="X215">
        <f t="shared" si="20"/>
        <v>2038.0620000000001</v>
      </c>
      <c r="Y215" s="2">
        <f>(C215-X215)/C215</f>
        <v>0.31837391304347823</v>
      </c>
      <c r="Z215" s="2">
        <f>(C215-(X215/1.153))/C215</f>
        <v>0.40882386213658134</v>
      </c>
      <c r="AA215" s="2">
        <f t="shared" si="21"/>
        <v>5.4400501672240864E-2</v>
      </c>
    </row>
    <row r="216" spans="1:27" ht="12.75" customHeight="1">
      <c r="A216" t="s">
        <v>41</v>
      </c>
      <c r="B216" t="s">
        <v>75</v>
      </c>
      <c r="C216">
        <v>2583</v>
      </c>
      <c r="D216" s="1">
        <v>38961</v>
      </c>
      <c r="E216">
        <v>1434</v>
      </c>
      <c r="F216" s="2">
        <v>0.20799999999999999</v>
      </c>
      <c r="G216" s="2">
        <f>(C216-E216)/C216</f>
        <v>0.4448315911730546</v>
      </c>
      <c r="H216" s="2">
        <f>(C216-(E216/1.161))/C216</f>
        <v>0.52181876931356985</v>
      </c>
      <c r="I216">
        <f t="shared" si="17"/>
        <v>1284.864</v>
      </c>
      <c r="J216" s="2">
        <f>(C216-I216)/C216</f>
        <v>0.50256910569105695</v>
      </c>
      <c r="K216" s="2">
        <f>(C216-(I216/1.161))/C216</f>
        <v>0.57154961730495857</v>
      </c>
      <c r="L216">
        <v>1357</v>
      </c>
      <c r="M216" s="2">
        <v>0.22800000000000001</v>
      </c>
      <c r="N216" s="2">
        <f>(C216-L216)/C216</f>
        <v>0.47464188927603562</v>
      </c>
      <c r="O216" s="2">
        <f>((C216-(I216/1.156))/C216)</f>
        <v>0.56969645821025683</v>
      </c>
      <c r="P216">
        <f t="shared" si="22"/>
        <v>1202.3019999999999</v>
      </c>
      <c r="Q216" s="2">
        <f>(C216-P216)/C216</f>
        <v>0.5345327138985676</v>
      </c>
      <c r="R216" s="2">
        <f>(C216-(P216/1.156))/C216</f>
        <v>0.59734663832056012</v>
      </c>
      <c r="S216" s="2">
        <f t="shared" si="19"/>
        <v>-3.1963608207510652E-2</v>
      </c>
      <c r="T216">
        <v>1448</v>
      </c>
      <c r="U216" s="4">
        <v>0.245</v>
      </c>
      <c r="V216" s="2">
        <f>(C216-T216)/C216</f>
        <v>0.43941153697251256</v>
      </c>
      <c r="W216" s="2">
        <f>(C216-(T216/1.153))/C216</f>
        <v>0.51380011879662846</v>
      </c>
      <c r="X216">
        <f t="shared" si="20"/>
        <v>1270.6199999999999</v>
      </c>
      <c r="Y216" s="2">
        <f>(C216-X216)/C216</f>
        <v>0.50808362369337978</v>
      </c>
      <c r="Z216" s="2">
        <f>(C216-(X216/1.153))/C216</f>
        <v>0.57335960424404153</v>
      </c>
      <c r="AA216" s="2">
        <f t="shared" si="21"/>
        <v>2.644909020518782E-2</v>
      </c>
    </row>
    <row r="217" spans="1:27" ht="12.75" customHeight="1">
      <c r="A217" t="s">
        <v>41</v>
      </c>
      <c r="B217" t="s">
        <v>76</v>
      </c>
      <c r="C217">
        <v>2688</v>
      </c>
      <c r="D217" s="1">
        <v>38961</v>
      </c>
      <c r="E217">
        <v>1578</v>
      </c>
      <c r="F217" s="2">
        <v>0.20899999999999999</v>
      </c>
      <c r="G217" s="2">
        <f>(C217-E217)/C217</f>
        <v>0.41294642857142855</v>
      </c>
      <c r="H217" s="2">
        <f>(C217-(E217/1.161))/C217</f>
        <v>0.49435523563430539</v>
      </c>
      <c r="I217">
        <f t="shared" si="17"/>
        <v>1413.0989999999999</v>
      </c>
      <c r="J217" s="2">
        <f>(C217-I217)/C217</f>
        <v>0.47429352678571429</v>
      </c>
      <c r="K217" s="2">
        <f>(C217-(I217/1.161))/C217</f>
        <v>0.54719511351052053</v>
      </c>
      <c r="L217">
        <v>1501</v>
      </c>
      <c r="M217" s="2">
        <v>0.26600000000000001</v>
      </c>
      <c r="N217" s="2">
        <f>(C217-L217)/C217</f>
        <v>0.44159226190476192</v>
      </c>
      <c r="O217" s="2">
        <f>((C217-(I217/1.156))/C217)</f>
        <v>0.54523661486653485</v>
      </c>
      <c r="P217">
        <f t="shared" si="22"/>
        <v>1301.367</v>
      </c>
      <c r="Q217" s="2">
        <f>(C217-P217)/C217</f>
        <v>0.51586049107142862</v>
      </c>
      <c r="R217" s="2">
        <f>(C217-(P217/1.156))/C217</f>
        <v>0.5811941964285714</v>
      </c>
      <c r="S217" s="2">
        <f t="shared" si="19"/>
        <v>-4.1566964285714325E-2</v>
      </c>
      <c r="T217">
        <v>1521</v>
      </c>
      <c r="U217" s="4">
        <v>0.13500000000000001</v>
      </c>
      <c r="V217" s="2">
        <f>(C217-T217)/C217</f>
        <v>0.4341517857142857</v>
      </c>
      <c r="W217" s="2">
        <f>(C217-(T217/1.153))/C217</f>
        <v>0.5092383223887994</v>
      </c>
      <c r="X217">
        <f t="shared" si="20"/>
        <v>1418.3325</v>
      </c>
      <c r="Y217" s="2">
        <f>(C217-X217)/C217</f>
        <v>0.47234654017857142</v>
      </c>
      <c r="Z217" s="2">
        <f>(C217-(X217/1.153))/C217</f>
        <v>0.54236473562755538</v>
      </c>
      <c r="AA217" s="2">
        <f t="shared" si="21"/>
        <v>4.3513950892857201E-2</v>
      </c>
    </row>
    <row r="218" spans="1:27" ht="12.75" customHeight="1">
      <c r="A218" t="s">
        <v>41</v>
      </c>
      <c r="B218" t="s">
        <v>77</v>
      </c>
      <c r="C218">
        <v>2928</v>
      </c>
      <c r="D218" s="1">
        <v>38961</v>
      </c>
      <c r="E218">
        <v>1748</v>
      </c>
      <c r="F218" s="2">
        <v>0.248</v>
      </c>
      <c r="G218" s="2">
        <f>(C218-E218)/C218</f>
        <v>0.40300546448087432</v>
      </c>
      <c r="H218" s="2">
        <f>(C218-(E218/1.161))/C218</f>
        <v>0.48579282039696325</v>
      </c>
      <c r="I218">
        <f t="shared" si="17"/>
        <v>1531.248</v>
      </c>
      <c r="J218" s="2">
        <f>(C218-I218)/C218</f>
        <v>0.47703278688524586</v>
      </c>
      <c r="K218" s="2">
        <f>(C218-(I218/1.161))/C218</f>
        <v>0.54955451066773975</v>
      </c>
      <c r="L218">
        <v>1619</v>
      </c>
      <c r="M218" s="2">
        <v>0.249</v>
      </c>
      <c r="N218" s="2">
        <f>(C218-L218)/C218</f>
        <v>0.44706284153005466</v>
      </c>
      <c r="O218" s="2">
        <f>((C218-(I218/1.156))/C218)</f>
        <v>0.54760621702875933</v>
      </c>
      <c r="P218">
        <f t="shared" si="22"/>
        <v>1417.4344999999998</v>
      </c>
      <c r="Q218" s="2">
        <f>(C218-P218)/C218</f>
        <v>0.51590351775956289</v>
      </c>
      <c r="R218" s="2">
        <f>(C218-(P218/1.156))/C218</f>
        <v>0.58123141674702672</v>
      </c>
      <c r="S218" s="2">
        <f t="shared" si="19"/>
        <v>-3.8870730874317028E-2</v>
      </c>
      <c r="T218">
        <v>1598</v>
      </c>
      <c r="U218" s="4">
        <v>0.25700000000000001</v>
      </c>
      <c r="V218" s="2">
        <f>(C218-T218)/C218</f>
        <v>0.45423497267759561</v>
      </c>
      <c r="W218" s="2">
        <f>(C218-(T218/1.153))/C218</f>
        <v>0.52665652443850453</v>
      </c>
      <c r="X218">
        <f t="shared" si="20"/>
        <v>1392.6569999999999</v>
      </c>
      <c r="Y218" s="2">
        <f>(C218-X218)/C218</f>
        <v>0.52436577868852463</v>
      </c>
      <c r="Z218" s="2">
        <f>(C218-(X218/1.153))/C218</f>
        <v>0.58748116104815662</v>
      </c>
      <c r="AA218" s="2">
        <f t="shared" si="21"/>
        <v>-8.4622609289617401E-3</v>
      </c>
    </row>
    <row r="219" spans="1:27" ht="12.75" customHeight="1">
      <c r="A219" t="s">
        <v>41</v>
      </c>
      <c r="B219" t="s">
        <v>78</v>
      </c>
      <c r="C219">
        <v>2570</v>
      </c>
      <c r="D219" s="1">
        <v>38991</v>
      </c>
      <c r="E219">
        <v>1630</v>
      </c>
      <c r="F219" s="2">
        <v>0.23899999999999999</v>
      </c>
      <c r="G219" s="2">
        <f>(C219-E219)/C219</f>
        <v>0.36575875486381321</v>
      </c>
      <c r="H219" s="2">
        <f>(C219-(E219/1.163))/C219</f>
        <v>0.45465069205830894</v>
      </c>
      <c r="I219">
        <f t="shared" si="17"/>
        <v>1435.2150000000001</v>
      </c>
      <c r="J219" s="2">
        <f>(C219-I219)/C219</f>
        <v>0.44155058365758748</v>
      </c>
      <c r="K219" s="2">
        <f>(C219-(I219/1.163))/C219</f>
        <v>0.51981993435734097</v>
      </c>
      <c r="L219">
        <v>1545</v>
      </c>
      <c r="M219" s="2">
        <v>0.34300000000000003</v>
      </c>
      <c r="N219" s="2">
        <f>(C219-L219)/C219</f>
        <v>0.39883268482490275</v>
      </c>
      <c r="O219" s="2">
        <f>(C219-(L219/1.158))/C219</f>
        <v>0.48085724078143582</v>
      </c>
      <c r="P219">
        <f t="shared" si="22"/>
        <v>1280.0325</v>
      </c>
      <c r="Q219" s="2">
        <f>(C219-P219)/C219</f>
        <v>0.50193287937743192</v>
      </c>
      <c r="R219" s="2">
        <f>(C219-(P219/1.158))/C219</f>
        <v>0.56989022398741962</v>
      </c>
      <c r="S219" s="2">
        <f t="shared" si="19"/>
        <v>-6.0382295719844437E-2</v>
      </c>
      <c r="T219">
        <v>1588</v>
      </c>
      <c r="U219" s="4">
        <v>0.27200000000000002</v>
      </c>
      <c r="V219" s="2">
        <f>(C219-T219)/C219</f>
        <v>0.38210116731517507</v>
      </c>
      <c r="W219" s="2">
        <f>(C219-(T219/1.148))/C219</f>
        <v>0.46176059870659852</v>
      </c>
      <c r="X219">
        <f t="shared" si="20"/>
        <v>1372.0319999999999</v>
      </c>
      <c r="Y219" s="2">
        <f>(C219-X219)/C219</f>
        <v>0.46613540856031133</v>
      </c>
      <c r="Z219" s="2">
        <f>(C219-(X219/1.148))/C219</f>
        <v>0.53496115728250115</v>
      </c>
      <c r="AA219" s="2">
        <f t="shared" si="21"/>
        <v>3.5797470817120591E-2</v>
      </c>
    </row>
    <row r="220" spans="1:27" ht="12.75" customHeight="1">
      <c r="A220" t="s">
        <v>41</v>
      </c>
      <c r="B220" t="s">
        <v>79</v>
      </c>
      <c r="C220">
        <v>2440</v>
      </c>
      <c r="D220" s="1">
        <v>38961</v>
      </c>
      <c r="E220">
        <v>1460</v>
      </c>
      <c r="F220" s="2">
        <v>0.16200000000000001</v>
      </c>
      <c r="G220" s="2">
        <f>(C220-E220)/C220</f>
        <v>0.40163934426229508</v>
      </c>
      <c r="H220" s="2">
        <f>(C220-(E220/1.161))/C220</f>
        <v>0.48461614492876409</v>
      </c>
      <c r="I220">
        <f t="shared" si="17"/>
        <v>1341.74</v>
      </c>
      <c r="J220" s="2">
        <f>(C220-I220)/C220</f>
        <v>0.45010655737704919</v>
      </c>
      <c r="K220" s="2">
        <f>(C220-(I220/1.161))/C220</f>
        <v>0.52636223718953423</v>
      </c>
      <c r="L220">
        <v>1266</v>
      </c>
      <c r="M220" s="2">
        <v>0.35299999999999998</v>
      </c>
      <c r="N220" s="2">
        <f>(C220-L220)/C220</f>
        <v>0.48114754098360657</v>
      </c>
      <c r="O220" s="2">
        <f>((C220-(I220/1.156))/C220)</f>
        <v>0.52431363094900452</v>
      </c>
      <c r="P220">
        <f t="shared" si="22"/>
        <v>1042.5509999999999</v>
      </c>
      <c r="Q220" s="2">
        <f>(C220-P220)/C220</f>
        <v>0.57272500000000004</v>
      </c>
      <c r="R220" s="2">
        <f>(C220-(P220/1.156))/C220</f>
        <v>0.63038494809688583</v>
      </c>
      <c r="S220" s="2">
        <f t="shared" si="19"/>
        <v>-0.12261844262295085</v>
      </c>
      <c r="T220">
        <v>1258</v>
      </c>
      <c r="U220" s="4">
        <v>0.18099999999999999</v>
      </c>
      <c r="V220" s="2">
        <f>(C220-T220)/C220</f>
        <v>0.48442622950819675</v>
      </c>
      <c r="W220" s="2">
        <f>(C220-(T220/1.153))/C220</f>
        <v>0.55284148266105526</v>
      </c>
      <c r="X220">
        <f t="shared" si="20"/>
        <v>1144.1510000000001</v>
      </c>
      <c r="Y220" s="2">
        <f>(C220-X220)/C220</f>
        <v>0.53108565573770494</v>
      </c>
      <c r="Z220" s="2">
        <f>(C220-(X220/1.153))/C220</f>
        <v>0.59330932848022977</v>
      </c>
      <c r="AA220" s="2">
        <f t="shared" si="21"/>
        <v>4.1639344262295097E-2</v>
      </c>
    </row>
    <row r="221" spans="1:27" ht="12.75" customHeight="1">
      <c r="A221" t="s">
        <v>60</v>
      </c>
      <c r="C221" t="s">
        <v>295</v>
      </c>
      <c r="R221" s="2"/>
      <c r="S221" s="2"/>
      <c r="AA221" s="2"/>
    </row>
    <row r="222" spans="1:27" ht="12.75" customHeight="1">
      <c r="A222" t="s">
        <v>31</v>
      </c>
      <c r="C222">
        <v>2365</v>
      </c>
      <c r="D222" s="1">
        <v>38961</v>
      </c>
      <c r="E222">
        <v>1266</v>
      </c>
      <c r="F222" s="2">
        <v>0.251</v>
      </c>
      <c r="G222" s="2">
        <f>(C222-E222)/C222</f>
        <v>0.46469344608879493</v>
      </c>
      <c r="H222" s="2">
        <f>(C222-(E222/1.161))/C222</f>
        <v>0.53892631015400083</v>
      </c>
      <c r="I222">
        <f t="shared" si="17"/>
        <v>1107.117</v>
      </c>
      <c r="J222" s="2">
        <f>(C222-I222)/C222</f>
        <v>0.53187441860465123</v>
      </c>
      <c r="K222" s="2">
        <f>(C222-(I222/1.161))/C222</f>
        <v>0.59679105822967371</v>
      </c>
      <c r="L222">
        <v>1183</v>
      </c>
      <c r="M222" s="2">
        <v>0.23200000000000001</v>
      </c>
      <c r="N222" s="2">
        <f>(C222-L222)/C222</f>
        <v>0.49978858350951372</v>
      </c>
      <c r="O222" s="2">
        <f>((C222-(I222/1.156))/C222)</f>
        <v>0.5950470749175184</v>
      </c>
      <c r="P222">
        <f t="shared" si="22"/>
        <v>1045.7719999999999</v>
      </c>
      <c r="Q222" s="2">
        <f>(C222-P222)/C222</f>
        <v>0.55781310782241023</v>
      </c>
      <c r="R222" s="2">
        <f>(C222-(P222/1.156))/C222</f>
        <v>0.61748538738962822</v>
      </c>
      <c r="S222" s="2">
        <f t="shared" si="19"/>
        <v>-2.5938689217758992E-2</v>
      </c>
      <c r="T222">
        <v>1196</v>
      </c>
      <c r="U222" s="4">
        <v>0.22800000000000001</v>
      </c>
      <c r="V222" s="2">
        <f>(C222-T222)/C222</f>
        <v>0.49429175475687104</v>
      </c>
      <c r="W222" s="2">
        <f>(C222-(T222/1.153))/C222</f>
        <v>0.56139787923405982</v>
      </c>
      <c r="X222">
        <f t="shared" si="20"/>
        <v>1059.6559999999999</v>
      </c>
      <c r="Y222" s="2">
        <f>(C222-X222)/C222</f>
        <v>0.55194249471458778</v>
      </c>
      <c r="Z222" s="2">
        <f>(C222-(X222/1.153))/C222</f>
        <v>0.61139852100137704</v>
      </c>
      <c r="AA222" s="2">
        <f t="shared" si="21"/>
        <v>5.8706131078224422E-3</v>
      </c>
    </row>
    <row r="223" spans="1:27" ht="12.75" customHeight="1">
      <c r="A223" t="s">
        <v>31</v>
      </c>
      <c r="B223" t="s">
        <v>31</v>
      </c>
      <c r="C223">
        <v>2297</v>
      </c>
      <c r="D223" s="1">
        <v>38961</v>
      </c>
      <c r="E223">
        <v>1458</v>
      </c>
      <c r="F223" s="2">
        <v>0.249</v>
      </c>
      <c r="G223" s="2">
        <f>(C223-E223)/C223</f>
        <v>0.36525903352198519</v>
      </c>
      <c r="H223" s="2">
        <f>(C223-(E223/1.161))/C223</f>
        <v>0.45328082129369957</v>
      </c>
      <c r="I223">
        <f t="shared" si="17"/>
        <v>1276.4789999999998</v>
      </c>
      <c r="J223" s="2">
        <f>(C223-I223)/C223</f>
        <v>0.44428428384849811</v>
      </c>
      <c r="K223" s="2">
        <f>(C223-(I223/1.161))/C223</f>
        <v>0.52134735904263396</v>
      </c>
      <c r="L223">
        <v>1352</v>
      </c>
      <c r="M223" s="2">
        <v>0.23300000000000001</v>
      </c>
      <c r="N223" s="2">
        <f>(C223-L223)/C223</f>
        <v>0.41140618197649109</v>
      </c>
      <c r="O223" s="2">
        <f>((C223-(I223/1.156))/C223)</f>
        <v>0.51927706215267999</v>
      </c>
      <c r="P223">
        <f t="shared" si="22"/>
        <v>1194.492</v>
      </c>
      <c r="Q223" s="2">
        <f>(C223-P223)/C223</f>
        <v>0.4799773617762299</v>
      </c>
      <c r="R223" s="2">
        <f>(C223-(P223/1.156))/C223</f>
        <v>0.55015342714206739</v>
      </c>
      <c r="S223" s="2">
        <f t="shared" si="19"/>
        <v>-3.5693077927731798E-2</v>
      </c>
      <c r="T223">
        <v>1382</v>
      </c>
      <c r="U223" s="4">
        <v>0.187</v>
      </c>
      <c r="V223" s="2">
        <f>(C223-T223)/C223</f>
        <v>0.3983456682629517</v>
      </c>
      <c r="W223" s="2">
        <f>(C223-(T223/1.153))/C223</f>
        <v>0.47818358045355741</v>
      </c>
      <c r="X223">
        <f t="shared" si="20"/>
        <v>1252.7829999999999</v>
      </c>
      <c r="Y223" s="2">
        <f>(C223-X223)/C223</f>
        <v>0.45460034828036572</v>
      </c>
      <c r="Z223" s="2">
        <f>(C223-(X223/1.153))/C223</f>
        <v>0.52697341568114975</v>
      </c>
      <c r="AA223" s="2">
        <f t="shared" si="21"/>
        <v>2.5377013495864187E-2</v>
      </c>
    </row>
    <row r="224" spans="1:27" ht="12.75" customHeight="1">
      <c r="A224" t="s">
        <v>31</v>
      </c>
      <c r="B224" s="3" t="s">
        <v>212</v>
      </c>
      <c r="C224">
        <v>2035</v>
      </c>
      <c r="D224" s="1">
        <v>38991</v>
      </c>
      <c r="E224">
        <v>1350</v>
      </c>
      <c r="F224" s="2">
        <v>0.215</v>
      </c>
      <c r="G224" s="2">
        <f>(C224-E224)/C224</f>
        <v>0.33660933660933662</v>
      </c>
      <c r="H224" s="2">
        <f>(C224-(E224/1.163))/C224</f>
        <v>0.4295867038773315</v>
      </c>
      <c r="I224">
        <f t="shared" si="17"/>
        <v>1204.875</v>
      </c>
      <c r="J224" s="2">
        <f>(C224-I224)/C224</f>
        <v>0.40792383292383294</v>
      </c>
      <c r="K224" s="2">
        <f>(C224-(I224/1.163))/C224</f>
        <v>0.49090613321051846</v>
      </c>
      <c r="L224">
        <v>1212</v>
      </c>
      <c r="M224" s="2">
        <v>0.23899999999999999</v>
      </c>
      <c r="N224" s="2">
        <f>(C224-L224)/C224</f>
        <v>0.40442260442260441</v>
      </c>
      <c r="O224" s="2">
        <f>(C224-(L224/1.158))/C224</f>
        <v>0.48568445977772401</v>
      </c>
      <c r="P224">
        <f t="shared" si="22"/>
        <v>1067.1660000000002</v>
      </c>
      <c r="Q224" s="2">
        <f>(C224-P224)/C224</f>
        <v>0.47559410319410311</v>
      </c>
      <c r="R224" s="2">
        <f>(C224-(P224/1.158))/C224</f>
        <v>0.54714516683428593</v>
      </c>
      <c r="S224" s="2">
        <f t="shared" si="19"/>
        <v>-6.7670270270270172E-2</v>
      </c>
      <c r="T224">
        <v>1198</v>
      </c>
      <c r="U224" s="4">
        <v>0.23799999999999999</v>
      </c>
      <c r="V224" s="2">
        <f>(C224-T224)/C224</f>
        <v>0.41130221130221128</v>
      </c>
      <c r="W224" s="2">
        <f>(C224-(T224/1.148))/C224</f>
        <v>0.48719704817265785</v>
      </c>
      <c r="X224">
        <f t="shared" si="20"/>
        <v>1055.4380000000001</v>
      </c>
      <c r="Y224" s="2">
        <f>(C224-X224)/C224</f>
        <v>0.48135724815724812</v>
      </c>
      <c r="Z224" s="2">
        <f>(C224-(X224/1.148))/C224</f>
        <v>0.54822059944011148</v>
      </c>
      <c r="AA224" s="2">
        <f t="shared" si="21"/>
        <v>-5.763144963145006E-3</v>
      </c>
    </row>
    <row r="225" spans="1:27" ht="12.75" customHeight="1">
      <c r="A225" t="s">
        <v>31</v>
      </c>
      <c r="B225" s="3" t="s">
        <v>213</v>
      </c>
      <c r="C225">
        <v>1704</v>
      </c>
      <c r="D225" s="1">
        <v>38991</v>
      </c>
      <c r="E225">
        <v>1229</v>
      </c>
      <c r="F225" s="2">
        <v>0.44800000000000001</v>
      </c>
      <c r="G225" s="2">
        <f>(C225-E225)/C225</f>
        <v>0.27875586854460094</v>
      </c>
      <c r="H225" s="2">
        <f>(C225-(E225/1.163))/C225</f>
        <v>0.37984167544677638</v>
      </c>
      <c r="I225">
        <f t="shared" si="17"/>
        <v>953.70400000000006</v>
      </c>
      <c r="J225" s="2">
        <f>(C225-I225)/C225</f>
        <v>0.44031455399061031</v>
      </c>
      <c r="K225" s="2">
        <f>(C225-(I225/1.163))/C225</f>
        <v>0.51875714014669849</v>
      </c>
      <c r="L225">
        <v>1133</v>
      </c>
      <c r="M225" s="2">
        <v>0.375</v>
      </c>
      <c r="N225" s="2">
        <f>(C225-L225)/C225</f>
        <v>0.335093896713615</v>
      </c>
      <c r="O225" s="2">
        <f>(C225-(L225/1.158))/C225</f>
        <v>0.42581510942453799</v>
      </c>
      <c r="P225">
        <f t="shared" si="22"/>
        <v>920.5625</v>
      </c>
      <c r="Q225" s="2">
        <f>(C225-P225)/C225</f>
        <v>0.45976379107981219</v>
      </c>
      <c r="R225" s="2">
        <f>(C225-(P225/1.158))/C225</f>
        <v>0.53347477640743712</v>
      </c>
      <c r="S225" s="2">
        <f t="shared" si="19"/>
        <v>-1.9449237089201876E-2</v>
      </c>
      <c r="T225">
        <v>1132</v>
      </c>
      <c r="U225" s="4">
        <v>8.6999999999999994E-2</v>
      </c>
      <c r="V225" s="2">
        <f>(C225-T225)/C225</f>
        <v>0.33568075117370894</v>
      </c>
      <c r="W225" s="2">
        <f>(C225-(T225/1.148))/C225</f>
        <v>0.4213246961443457</v>
      </c>
      <c r="X225">
        <f t="shared" si="20"/>
        <v>1082.758</v>
      </c>
      <c r="Y225" s="2">
        <f>(C225-X225)/C225</f>
        <v>0.36457863849765254</v>
      </c>
      <c r="Z225" s="2">
        <f>(C225-(X225/1.148))/C225</f>
        <v>0.44649707186206666</v>
      </c>
      <c r="AA225" s="2">
        <f t="shared" si="21"/>
        <v>9.5185152582159649E-2</v>
      </c>
    </row>
    <row r="226" spans="1:27" ht="12.75" customHeight="1">
      <c r="A226" t="s">
        <v>31</v>
      </c>
      <c r="B226" s="3" t="s">
        <v>214</v>
      </c>
      <c r="C226">
        <v>1612</v>
      </c>
      <c r="D226" s="1">
        <v>38991</v>
      </c>
      <c r="E226">
        <v>1088</v>
      </c>
      <c r="F226" s="2">
        <v>0.23899999999999999</v>
      </c>
      <c r="G226" s="2">
        <f>(C226-E226)/C226</f>
        <v>0.32506203473945411</v>
      </c>
      <c r="H226" s="2">
        <f>(C226-(E226/1.163))/C226</f>
        <v>0.41965781146986592</v>
      </c>
      <c r="I226">
        <f t="shared" si="17"/>
        <v>957.98400000000004</v>
      </c>
      <c r="J226" s="2">
        <f>(C226-I226)/C226</f>
        <v>0.40571712158808931</v>
      </c>
      <c r="K226" s="2">
        <f>(C226-(I226/1.163))/C226</f>
        <v>0.48900870299921695</v>
      </c>
      <c r="L226">
        <v>1055</v>
      </c>
      <c r="M226" s="2">
        <v>0.20799999999999999</v>
      </c>
      <c r="N226" s="2">
        <f>(C226-L226)/C226</f>
        <v>0.34553349875930522</v>
      </c>
      <c r="O226" s="2">
        <f>(C226-(L226/1.158))/C226</f>
        <v>0.43483030980941723</v>
      </c>
      <c r="P226">
        <f t="shared" si="22"/>
        <v>945.28</v>
      </c>
      <c r="Q226" s="2">
        <f>(C226-P226)/C226</f>
        <v>0.41359801488833747</v>
      </c>
      <c r="R226" s="2">
        <f>(C226-(P226/1.158))/C226</f>
        <v>0.49360795758923787</v>
      </c>
      <c r="S226" s="2">
        <f t="shared" si="19"/>
        <v>-7.8808933002481596E-3</v>
      </c>
      <c r="T226">
        <v>973</v>
      </c>
      <c r="U226" s="4">
        <v>0.16400000000000001</v>
      </c>
      <c r="V226" s="2">
        <f>(C226-T226)/C226</f>
        <v>0.39640198511166252</v>
      </c>
      <c r="W226" s="2">
        <f>(C226-(T226/1.148))/C226</f>
        <v>0.47421775706590807</v>
      </c>
      <c r="X226">
        <f t="shared" si="20"/>
        <v>893.21400000000006</v>
      </c>
      <c r="Y226" s="2">
        <f>(C226-X226)/C226</f>
        <v>0.44589702233250617</v>
      </c>
      <c r="Z226" s="2">
        <f>(C226-(X226/1.148))/C226</f>
        <v>0.51733190098650361</v>
      </c>
      <c r="AA226" s="2">
        <f t="shared" si="21"/>
        <v>-3.2299007444168693E-2</v>
      </c>
    </row>
    <row r="227" spans="1:27" ht="12.75" customHeight="1">
      <c r="A227" t="s">
        <v>31</v>
      </c>
      <c r="B227" s="3" t="s">
        <v>215</v>
      </c>
      <c r="C227">
        <v>2187</v>
      </c>
      <c r="D227" s="1">
        <v>38991</v>
      </c>
      <c r="E227">
        <v>1140</v>
      </c>
      <c r="F227" s="2">
        <v>0.23899999999999999</v>
      </c>
      <c r="G227" s="2">
        <f>(C227-E227)/C227</f>
        <v>0.47873799725651578</v>
      </c>
      <c r="H227" s="2">
        <f>(C227-(E227/1.163))/C227</f>
        <v>0.55179535447679773</v>
      </c>
      <c r="I227">
        <f t="shared" si="17"/>
        <v>1003.7700000000001</v>
      </c>
      <c r="J227" s="2">
        <f>(C227-I227)/C227</f>
        <v>0.54102880658436214</v>
      </c>
      <c r="K227" s="2">
        <f>(C227-(I227/1.163))/C227</f>
        <v>0.60535580961682045</v>
      </c>
      <c r="R227" s="2"/>
      <c r="S227" s="2"/>
      <c r="V227" s="2">
        <f>(C227-T227)/C227</f>
        <v>1</v>
      </c>
      <c r="W227" s="2">
        <f>(C227-(T227/1.148))/C227</f>
        <v>1</v>
      </c>
      <c r="X227">
        <f t="shared" si="20"/>
        <v>0</v>
      </c>
      <c r="Y227" s="2">
        <f>(C227-X227)/C227</f>
        <v>1</v>
      </c>
      <c r="Z227" s="2">
        <f>(C227-(X227/1.148))/C227</f>
        <v>1</v>
      </c>
      <c r="AA227" s="2">
        <f t="shared" si="21"/>
        <v>-1</v>
      </c>
    </row>
    <row r="228" spans="1:27" ht="12.75" customHeight="1">
      <c r="A228" t="s">
        <v>31</v>
      </c>
      <c r="B228" s="3" t="s">
        <v>216</v>
      </c>
      <c r="C228">
        <v>1979</v>
      </c>
      <c r="D228" s="1">
        <v>38991</v>
      </c>
      <c r="E228">
        <v>1147</v>
      </c>
      <c r="F228" s="2">
        <v>4.0000000000000001E-3</v>
      </c>
      <c r="G228" s="2">
        <f>(C228-E228)/C228</f>
        <v>0.42041435068216271</v>
      </c>
      <c r="H228" s="2">
        <f>(C228-(E228/1.163))/C228</f>
        <v>0.5016460452985062</v>
      </c>
      <c r="I228">
        <f t="shared" ref="I228:I291" si="23">E228*(1-(F228/2))</f>
        <v>1144.7059999999999</v>
      </c>
      <c r="J228" s="2">
        <f>(C228-I228)/C228</f>
        <v>0.42157352198079845</v>
      </c>
      <c r="K228" s="2">
        <f>(C228-(I228/1.163))/C228</f>
        <v>0.5026427532079093</v>
      </c>
      <c r="L228">
        <v>1044</v>
      </c>
      <c r="M228" s="2">
        <v>0.26600000000000001</v>
      </c>
      <c r="N228" s="2">
        <f>(C228-L228)/C228</f>
        <v>0.47246083880747852</v>
      </c>
      <c r="O228" s="2">
        <f>(C228-(L228/1.158))/C228</f>
        <v>0.54443941175084498</v>
      </c>
      <c r="P228">
        <f t="shared" si="22"/>
        <v>905.14800000000002</v>
      </c>
      <c r="Q228" s="2">
        <f>(C228-P228)/C228</f>
        <v>0.54262354724608386</v>
      </c>
      <c r="R228" s="2">
        <f>(C228-(P228/1.158))/C228</f>
        <v>0.6050289699879825</v>
      </c>
      <c r="S228" s="2">
        <f t="shared" si="19"/>
        <v>-0.12105002526528541</v>
      </c>
      <c r="T228">
        <v>1024</v>
      </c>
      <c r="U228" s="4">
        <v>0.32</v>
      </c>
      <c r="V228" s="2">
        <f>(C228-T228)/C228</f>
        <v>0.48256695300656899</v>
      </c>
      <c r="W228" s="2">
        <f>(C228-(T228/1.148))/C228</f>
        <v>0.54927434930885799</v>
      </c>
      <c r="X228">
        <f t="shared" ref="X228:X291" si="24">T228*(1-(U228/2))</f>
        <v>860.16</v>
      </c>
      <c r="Y228" s="2">
        <f>(C228-X228)/C228</f>
        <v>0.56535624052551803</v>
      </c>
      <c r="Z228" s="2">
        <f>(C228-(X228/1.148))/C228</f>
        <v>0.62139045341944077</v>
      </c>
      <c r="AA228" s="2">
        <f t="shared" ref="AA228:AA291" si="25">-(Y228-Q228)</f>
        <v>-2.2732693279434169E-2</v>
      </c>
    </row>
    <row r="229" spans="1:27" ht="12.75" customHeight="1">
      <c r="A229" t="s">
        <v>32</v>
      </c>
      <c r="C229">
        <v>3180</v>
      </c>
      <c r="D229" s="1">
        <v>38961</v>
      </c>
      <c r="E229">
        <v>1899</v>
      </c>
      <c r="F229" s="2">
        <v>0.24199999999999999</v>
      </c>
      <c r="G229" s="2">
        <f>(C229-E229)/C229</f>
        <v>0.4028301886792453</v>
      </c>
      <c r="H229" s="2">
        <f>(C229-(E229/1.161))/C229</f>
        <v>0.48564185071425092</v>
      </c>
      <c r="I229">
        <f t="shared" si="23"/>
        <v>1669.221</v>
      </c>
      <c r="J229" s="2">
        <f>(C229-I229)/C229</f>
        <v>0.47508773584905661</v>
      </c>
      <c r="K229" s="2">
        <f>(C229-(I229/1.161))/C229</f>
        <v>0.54787918677782654</v>
      </c>
      <c r="L229">
        <v>1663</v>
      </c>
      <c r="M229" s="2">
        <v>0.21199999999999999</v>
      </c>
      <c r="N229" s="2">
        <f>(C229-L229)/C229</f>
        <v>0.47704402515723271</v>
      </c>
      <c r="O229" s="2">
        <f>((C229-(I229/1.156))/C229)</f>
        <v>0.54592364692824957</v>
      </c>
      <c r="P229">
        <f t="shared" si="22"/>
        <v>1486.722</v>
      </c>
      <c r="Q229" s="2">
        <f>(C229-P229)/C229</f>
        <v>0.5324773584905661</v>
      </c>
      <c r="R229" s="2">
        <f>(C229-(P229/1.156))/C229</f>
        <v>0.59556864921329244</v>
      </c>
      <c r="S229" s="2">
        <f t="shared" ref="S229:S292" si="26">-(Q229-J229)</f>
        <v>-5.7389622641509486E-2</v>
      </c>
      <c r="T229">
        <v>1655</v>
      </c>
      <c r="U229" s="4">
        <v>0.191</v>
      </c>
      <c r="V229" s="2">
        <f>(C229-T229)/C229</f>
        <v>0.47955974842767296</v>
      </c>
      <c r="W229" s="2">
        <f>(C229-(T229/1.153))/C229</f>
        <v>0.54862077053570946</v>
      </c>
      <c r="X229">
        <f t="shared" si="24"/>
        <v>1496.9475</v>
      </c>
      <c r="Y229" s="2">
        <f>(C229-X229)/C229</f>
        <v>0.52926179245283023</v>
      </c>
      <c r="Z229" s="2">
        <f>(C229-(X229/1.153))/C229</f>
        <v>0.59172748694954924</v>
      </c>
      <c r="AA229" s="2">
        <f t="shared" si="25"/>
        <v>3.215566037735873E-3</v>
      </c>
    </row>
    <row r="230" spans="1:27" ht="12.75" customHeight="1">
      <c r="A230" t="s">
        <v>32</v>
      </c>
      <c r="B230" t="s">
        <v>44</v>
      </c>
      <c r="C230">
        <v>3417</v>
      </c>
      <c r="D230" s="1">
        <v>38961</v>
      </c>
      <c r="E230">
        <v>2210</v>
      </c>
      <c r="F230" s="2">
        <v>0.248</v>
      </c>
      <c r="G230" s="2">
        <f>(C230-E230)/C230</f>
        <v>0.35323383084577115</v>
      </c>
      <c r="H230" s="2">
        <f>(C230-(E230/1.161))/C230</f>
        <v>0.44292319624958754</v>
      </c>
      <c r="I230">
        <f t="shared" si="23"/>
        <v>1935.96</v>
      </c>
      <c r="J230" s="2">
        <f>(C230-I230)/C230</f>
        <v>0.43343283582089553</v>
      </c>
      <c r="K230" s="2">
        <f>(C230-(I230/1.161))/C230</f>
        <v>0.51200071991463869</v>
      </c>
      <c r="L230">
        <v>1991</v>
      </c>
      <c r="M230" s="2">
        <v>0.21099999999999999</v>
      </c>
      <c r="N230" s="2">
        <f>(C230-L230)/C230</f>
        <v>0.41732513901082824</v>
      </c>
      <c r="O230" s="2">
        <f>((C230-(I230/1.156))/C230)</f>
        <v>0.50988999638485766</v>
      </c>
      <c r="P230">
        <f t="shared" si="22"/>
        <v>1780.9494999999999</v>
      </c>
      <c r="Q230" s="2">
        <f>(C230-P230)/C230</f>
        <v>0.47879733684518583</v>
      </c>
      <c r="R230" s="2">
        <f>(C230-(P230/1.156))/C230</f>
        <v>0.54913264432974551</v>
      </c>
      <c r="S230" s="2">
        <f t="shared" si="26"/>
        <v>-4.5364501024290294E-2</v>
      </c>
      <c r="T230">
        <v>1991</v>
      </c>
      <c r="U230" s="4">
        <v>0.20499999999999999</v>
      </c>
      <c r="V230" s="2">
        <f>(C230-T230)/C230</f>
        <v>0.41732513901082824</v>
      </c>
      <c r="W230" s="2">
        <f>(C230-(T230/1.153))/C230</f>
        <v>0.49464452646212331</v>
      </c>
      <c r="X230">
        <f t="shared" si="24"/>
        <v>1786.9224999999999</v>
      </c>
      <c r="Y230" s="2">
        <f>(C230-X230)/C230</f>
        <v>0.47704931226221836</v>
      </c>
      <c r="Z230" s="2">
        <f>(C230-(X230/1.153))/C230</f>
        <v>0.54644346249975573</v>
      </c>
      <c r="AA230" s="2">
        <f t="shared" si="25"/>
        <v>1.7480245829674668E-3</v>
      </c>
    </row>
    <row r="231" spans="1:27" ht="12.75" customHeight="1">
      <c r="A231" t="s">
        <v>27</v>
      </c>
      <c r="C231">
        <v>1859</v>
      </c>
      <c r="D231" s="1">
        <v>39052</v>
      </c>
      <c r="E231">
        <v>1490</v>
      </c>
      <c r="F231" s="2">
        <v>0.247</v>
      </c>
      <c r="G231" s="2">
        <f>(C231-E231)/C231</f>
        <v>0.19849381387842926</v>
      </c>
      <c r="H231" s="2">
        <f>(C231-(E231/1.156))/C231</f>
        <v>0.30665554833774145</v>
      </c>
      <c r="I231">
        <f t="shared" si="23"/>
        <v>1305.9850000000001</v>
      </c>
      <c r="J231" s="2">
        <f>(C231-I231)/C231</f>
        <v>0.29747982786444316</v>
      </c>
      <c r="K231" s="2">
        <f>(C231-(I231/1.156))/C231</f>
        <v>0.39228358811803044</v>
      </c>
      <c r="L231">
        <v>1461</v>
      </c>
      <c r="M231" s="2">
        <v>0.24399999999999999</v>
      </c>
      <c r="N231" s="2">
        <f>(C231-L231)/C231</f>
        <v>0.21409359870898331</v>
      </c>
      <c r="O231" s="2">
        <f>(C231-(L231/1.15))/C231</f>
        <v>0.31660312931215934</v>
      </c>
      <c r="P231">
        <f t="shared" si="22"/>
        <v>1282.758</v>
      </c>
      <c r="Q231" s="2">
        <f>(C231-P231)/C231</f>
        <v>0.30997417966648733</v>
      </c>
      <c r="R231" s="2">
        <f>(C231-(P231/1.15))/C231</f>
        <v>0.39997754753607595</v>
      </c>
      <c r="S231" s="2">
        <f t="shared" si="26"/>
        <v>-1.2494351802044168E-2</v>
      </c>
      <c r="T231">
        <v>1446</v>
      </c>
      <c r="U231" s="4">
        <v>0.14899999999999999</v>
      </c>
      <c r="V231" s="2">
        <f>(C231-T231)/C231</f>
        <v>0.22216245293168371</v>
      </c>
      <c r="W231" s="2">
        <f>(C231-(T231/1.142))/C231</f>
        <v>0.31888130729569492</v>
      </c>
      <c r="X231">
        <f t="shared" si="24"/>
        <v>1338.2729999999999</v>
      </c>
      <c r="Y231" s="2">
        <f>(C231-X231)/C231</f>
        <v>0.28011135018827332</v>
      </c>
      <c r="Z231" s="2">
        <f>(C231-(X231/1.142))/C231</f>
        <v>0.36962464990216576</v>
      </c>
      <c r="AA231" s="2">
        <f t="shared" si="25"/>
        <v>2.9862829478214004E-2</v>
      </c>
    </row>
    <row r="232" spans="1:27" ht="12.75" customHeight="1">
      <c r="A232" t="s">
        <v>27</v>
      </c>
      <c r="B232" t="s">
        <v>27</v>
      </c>
      <c r="C232">
        <v>1965</v>
      </c>
      <c r="D232" s="1">
        <v>39052</v>
      </c>
      <c r="E232">
        <v>1654</v>
      </c>
      <c r="F232" s="2">
        <v>0.251</v>
      </c>
      <c r="G232" s="2">
        <f>(C232-E232)/C232</f>
        <v>0.15826972010178117</v>
      </c>
      <c r="H232" s="2">
        <f>(C232-(E232/1.156))/C232</f>
        <v>0.27185961946520865</v>
      </c>
      <c r="I232">
        <f t="shared" si="23"/>
        <v>1446.423</v>
      </c>
      <c r="J232" s="2">
        <f>(C232-I232)/C232</f>
        <v>0.26390687022900761</v>
      </c>
      <c r="K232" s="2">
        <f>(C232-(I232/1.156))/C232</f>
        <v>0.36324123722232493</v>
      </c>
      <c r="L232">
        <v>1568</v>
      </c>
      <c r="M232" s="2">
        <v>0.27</v>
      </c>
      <c r="N232" s="2">
        <f>(C232-L232)/C232</f>
        <v>0.20203562340966921</v>
      </c>
      <c r="O232" s="2">
        <f>(C232-(L232/1.15))/C232</f>
        <v>0.30611793339971233</v>
      </c>
      <c r="P232">
        <f t="shared" si="22"/>
        <v>1356.32</v>
      </c>
      <c r="Q232" s="2">
        <f>(C232-P232)/C232</f>
        <v>0.30976081424936391</v>
      </c>
      <c r="R232" s="2">
        <f>(C232-(P232/1.15))/C232</f>
        <v>0.39979201239075118</v>
      </c>
      <c r="S232" s="2">
        <f t="shared" si="26"/>
        <v>-4.5853944020356308E-2</v>
      </c>
      <c r="T232">
        <v>1555</v>
      </c>
      <c r="U232" s="4">
        <v>0.14199999999999999</v>
      </c>
      <c r="V232" s="2">
        <f>(C232-T232)/C232</f>
        <v>0.20865139949109415</v>
      </c>
      <c r="W232" s="2">
        <f>(C232-(T232/1.142))/C232</f>
        <v>0.30705026225139581</v>
      </c>
      <c r="X232">
        <f t="shared" si="24"/>
        <v>1444.595</v>
      </c>
      <c r="Y232" s="2">
        <f>(C232-X232)/C232</f>
        <v>0.26483715012722647</v>
      </c>
      <c r="Z232" s="2">
        <f>(C232-(X232/1.142))/C232</f>
        <v>0.35624969363154674</v>
      </c>
      <c r="AA232" s="2">
        <f t="shared" si="25"/>
        <v>4.4923664122137441E-2</v>
      </c>
    </row>
    <row r="233" spans="1:27" ht="12.75" customHeight="1">
      <c r="A233" t="s">
        <v>11</v>
      </c>
      <c r="C233">
        <v>1917</v>
      </c>
      <c r="D233" s="1">
        <v>38991</v>
      </c>
      <c r="E233">
        <v>1552</v>
      </c>
      <c r="F233" s="2">
        <v>0.311</v>
      </c>
      <c r="G233" s="2">
        <f>(C233-E233)/C233</f>
        <v>0.1904016692749087</v>
      </c>
      <c r="H233" s="2">
        <f>(C233-(E233/1.163))/C233</f>
        <v>0.30387073884342963</v>
      </c>
      <c r="I233">
        <f t="shared" si="23"/>
        <v>1310.664</v>
      </c>
      <c r="J233" s="2">
        <f>(C233-I233)/C233</f>
        <v>0.31629420970266042</v>
      </c>
      <c r="K233" s="2">
        <f>(C233-(I233/1.163))/C233</f>
        <v>0.41211883895327639</v>
      </c>
      <c r="L233">
        <v>1445</v>
      </c>
      <c r="M233" s="2">
        <v>0.27800000000000002</v>
      </c>
      <c r="N233" s="2">
        <f>(C233-L233)/C233</f>
        <v>0.24621804903495045</v>
      </c>
      <c r="O233" s="2">
        <f>(C233-(L233/1.158))/C233</f>
        <v>0.34906567274175337</v>
      </c>
      <c r="P233">
        <f t="shared" si="22"/>
        <v>1244.145</v>
      </c>
      <c r="Q233" s="2">
        <f>(C233-P233)/C233</f>
        <v>0.35099374021909235</v>
      </c>
      <c r="R233" s="2">
        <f>(C233-(P233/1.158))/C233</f>
        <v>0.43954554423064962</v>
      </c>
      <c r="S233" s="2">
        <f t="shared" si="26"/>
        <v>-3.4699530516431931E-2</v>
      </c>
      <c r="T233">
        <v>1454</v>
      </c>
      <c r="U233" s="4">
        <v>0.224</v>
      </c>
      <c r="V233" s="2">
        <f>(C233-T233)/C233</f>
        <v>0.24152321335419927</v>
      </c>
      <c r="W233" s="2">
        <f>(C233-(T233/1.148))/C233</f>
        <v>0.33930593497752548</v>
      </c>
      <c r="X233">
        <f t="shared" si="24"/>
        <v>1291.152</v>
      </c>
      <c r="Y233" s="2">
        <f>(C233-X233)/C233</f>
        <v>0.3264726134585289</v>
      </c>
      <c r="Z233" s="2">
        <f>(C233-(X233/1.148))/C233</f>
        <v>0.41330367026004255</v>
      </c>
      <c r="AA233" s="2">
        <f t="shared" si="25"/>
        <v>2.452112676056345E-2</v>
      </c>
    </row>
    <row r="234" spans="1:27" ht="12.75" customHeight="1">
      <c r="A234" t="s">
        <v>11</v>
      </c>
      <c r="B234" t="s">
        <v>11</v>
      </c>
      <c r="C234">
        <v>2050</v>
      </c>
      <c r="D234" s="1">
        <v>38991</v>
      </c>
      <c r="E234">
        <v>1676</v>
      </c>
      <c r="F234" s="2">
        <v>0.31</v>
      </c>
      <c r="G234" s="2">
        <f>(C234-E234)/C234</f>
        <v>0.1824390243902439</v>
      </c>
      <c r="H234" s="2">
        <f>(C234-(E234/1.163))/C234</f>
        <v>0.29702409663821494</v>
      </c>
      <c r="I234">
        <f t="shared" si="23"/>
        <v>1416.22</v>
      </c>
      <c r="J234" s="2">
        <f>(C234-I234)/C234</f>
        <v>0.30916097560975608</v>
      </c>
      <c r="K234" s="2">
        <f>(C234-(I234/1.163))/C234</f>
        <v>0.40598536165929155</v>
      </c>
      <c r="L234">
        <v>1540</v>
      </c>
      <c r="M234" s="2">
        <v>0.21</v>
      </c>
      <c r="N234" s="2">
        <f>(C234-L234)/C234</f>
        <v>0.24878048780487805</v>
      </c>
      <c r="O234" s="2">
        <f>(C234-(L234/1.158))/C234</f>
        <v>0.35127848687813296</v>
      </c>
      <c r="P234">
        <f t="shared" si="22"/>
        <v>1378.3</v>
      </c>
      <c r="Q234" s="2">
        <f>(C234-P234)/C234</f>
        <v>0.32765853658536587</v>
      </c>
      <c r="R234" s="2">
        <f>(C234-(P234/1.158))/C234</f>
        <v>0.41939424575592898</v>
      </c>
      <c r="S234" s="2">
        <f t="shared" si="26"/>
        <v>-1.8497560975609784E-2</v>
      </c>
      <c r="T234">
        <v>1562</v>
      </c>
      <c r="U234" s="4">
        <v>0.247</v>
      </c>
      <c r="V234" s="2">
        <f>(C234-T234)/C234</f>
        <v>0.23804878048780487</v>
      </c>
      <c r="W234" s="2">
        <f>(C234-(T234/1.148))/C234</f>
        <v>0.33627942551202511</v>
      </c>
      <c r="X234">
        <f t="shared" si="24"/>
        <v>1369.0930000000001</v>
      </c>
      <c r="Y234" s="2">
        <f>(C234-X234)/C234</f>
        <v>0.33214975609756092</v>
      </c>
      <c r="Z234" s="2">
        <f>(C234-(X234/1.148))/C234</f>
        <v>0.41824891646129003</v>
      </c>
      <c r="AA234" s="2">
        <f t="shared" si="25"/>
        <v>-4.4912195121950549E-3</v>
      </c>
    </row>
    <row r="235" spans="1:27" ht="12.75" customHeight="1">
      <c r="A235" t="s">
        <v>28</v>
      </c>
      <c r="C235">
        <v>2692</v>
      </c>
      <c r="D235" s="1">
        <v>38961</v>
      </c>
      <c r="E235">
        <v>1680</v>
      </c>
      <c r="F235" s="2">
        <v>0.22500000000000001</v>
      </c>
      <c r="G235" s="2">
        <f>(C235-E235)/C235</f>
        <v>0.37592867756315007</v>
      </c>
      <c r="H235" s="2">
        <f>(C235-(E235/1.161))/C235</f>
        <v>0.46247086784078389</v>
      </c>
      <c r="I235">
        <f t="shared" si="23"/>
        <v>1491</v>
      </c>
      <c r="J235" s="2">
        <f>(C235-I235)/C235</f>
        <v>0.44613670133729572</v>
      </c>
      <c r="K235" s="2">
        <f>(C235-(I235/1.161))/C235</f>
        <v>0.52294289520869575</v>
      </c>
      <c r="L235">
        <v>1659</v>
      </c>
      <c r="M235" s="2">
        <v>0.28699999999999998</v>
      </c>
      <c r="N235" s="2">
        <f>(C235-L235)/C235</f>
        <v>0.38372956909361072</v>
      </c>
      <c r="O235" s="2">
        <f>((C235-(I235/1.156))/C235)</f>
        <v>0.52087949942672629</v>
      </c>
      <c r="P235">
        <f t="shared" si="22"/>
        <v>1420.9335000000001</v>
      </c>
      <c r="Q235" s="2">
        <f>(C235-P235)/C235</f>
        <v>0.47216437592867755</v>
      </c>
      <c r="R235" s="2">
        <f>(C235-(P235/1.156))/C235</f>
        <v>0.54339478886563797</v>
      </c>
      <c r="S235" s="2">
        <f t="shared" si="26"/>
        <v>-2.6027674591381833E-2</v>
      </c>
      <c r="T235">
        <v>1632</v>
      </c>
      <c r="U235" s="4">
        <v>0.183</v>
      </c>
      <c r="V235" s="2">
        <f>(C235-T235)/C235</f>
        <v>0.39375928677563149</v>
      </c>
      <c r="W235" s="2">
        <f>(C235-(T235/1.153))/C235</f>
        <v>0.47420579945848351</v>
      </c>
      <c r="X235">
        <f t="shared" si="24"/>
        <v>1482.672</v>
      </c>
      <c r="Y235" s="2">
        <f>(C235-X235)/C235</f>
        <v>0.44923031203566122</v>
      </c>
      <c r="Z235" s="2">
        <f>(C235-(X235/1.153))/C235</f>
        <v>0.52231596880803233</v>
      </c>
      <c r="AA235" s="2">
        <f t="shared" si="25"/>
        <v>2.2934063893016332E-2</v>
      </c>
    </row>
    <row r="236" spans="1:27" ht="12.75" customHeight="1">
      <c r="A236" t="s">
        <v>28</v>
      </c>
      <c r="B236" t="s">
        <v>48</v>
      </c>
      <c r="C236">
        <v>2837</v>
      </c>
      <c r="D236" s="1">
        <v>38961</v>
      </c>
      <c r="E236">
        <v>1899</v>
      </c>
      <c r="F236" s="2">
        <v>0.192</v>
      </c>
      <c r="G236" s="2">
        <f>(C236-E236)/C236</f>
        <v>0.33063094818470212</v>
      </c>
      <c r="H236" s="2">
        <f>(C236-(E236/1.161))/C236</f>
        <v>0.42345473573187098</v>
      </c>
      <c r="I236">
        <f t="shared" si="23"/>
        <v>1716.6960000000001</v>
      </c>
      <c r="J236" s="2">
        <f>(C236-I236)/C236</f>
        <v>0.39489037715897068</v>
      </c>
      <c r="K236" s="2">
        <f>(C236-(I236/1.161))/C236</f>
        <v>0.47880308110161129</v>
      </c>
      <c r="L236">
        <v>1799</v>
      </c>
      <c r="M236" s="2">
        <v>0.30299999999999999</v>
      </c>
      <c r="N236" s="2">
        <f>(C236-L236)/C236</f>
        <v>0.36587945012336975</v>
      </c>
      <c r="O236" s="2">
        <f>((C236-(I236/1.156))/C236)</f>
        <v>0.47654876916865974</v>
      </c>
      <c r="P236">
        <f t="shared" si="22"/>
        <v>1526.4515000000001</v>
      </c>
      <c r="Q236" s="2">
        <f>(C236-P236)/C236</f>
        <v>0.46194871342967919</v>
      </c>
      <c r="R236" s="2">
        <f>(C236-(P236/1.156))/C236</f>
        <v>0.53455771057930723</v>
      </c>
      <c r="S236" s="2">
        <f t="shared" si="26"/>
        <v>-6.7058336270708507E-2</v>
      </c>
      <c r="T236">
        <v>1783</v>
      </c>
      <c r="U236" s="4">
        <v>0.14099999999999999</v>
      </c>
      <c r="V236" s="2">
        <f>(C236-T236)/C236</f>
        <v>0.37151921043355657</v>
      </c>
      <c r="W236" s="2">
        <f>(C236-(T236/1.153))/C236</f>
        <v>0.45491692145148011</v>
      </c>
      <c r="X236">
        <f t="shared" si="24"/>
        <v>1657.2984999999999</v>
      </c>
      <c r="Y236" s="2">
        <f>(C236-X236)/C236</f>
        <v>0.4158271060979909</v>
      </c>
      <c r="Z236" s="2">
        <f>(C236-(X236/1.153))/C236</f>
        <v>0.49334527848915083</v>
      </c>
      <c r="AA236" s="2">
        <f t="shared" si="25"/>
        <v>4.6121607331688297E-2</v>
      </c>
    </row>
    <row r="237" spans="1:27" ht="12.75" customHeight="1">
      <c r="A237" t="s">
        <v>28</v>
      </c>
      <c r="B237" t="s">
        <v>28</v>
      </c>
      <c r="C237">
        <v>2216</v>
      </c>
      <c r="D237" s="1">
        <v>38991</v>
      </c>
      <c r="E237">
        <v>1575</v>
      </c>
      <c r="F237" s="2">
        <v>0.24299999999999999</v>
      </c>
      <c r="G237" s="2">
        <f>(C237-E237)/C237</f>
        <v>0.28925992779783394</v>
      </c>
      <c r="H237" s="2">
        <f>(C237-(E237/1.163))/C237</f>
        <v>0.38887354066881685</v>
      </c>
      <c r="I237">
        <f t="shared" si="23"/>
        <v>1383.6375</v>
      </c>
      <c r="J237" s="2">
        <f>(C237-I237)/C237</f>
        <v>0.37561484657039707</v>
      </c>
      <c r="K237" s="2">
        <f>(C237-(I237/1.163))/C237</f>
        <v>0.4631254054775556</v>
      </c>
      <c r="L237">
        <v>1559</v>
      </c>
      <c r="M237" s="2">
        <v>0.25</v>
      </c>
      <c r="N237" s="2">
        <f>(C237-L237)/C237</f>
        <v>0.29648014440433212</v>
      </c>
      <c r="O237" s="2">
        <f>(C237-(L237/1.158))/C237</f>
        <v>0.39246990017645256</v>
      </c>
      <c r="P237">
        <f t="shared" si="22"/>
        <v>1364.125</v>
      </c>
      <c r="Q237" s="2">
        <f>(C237-P237)/C237</f>
        <v>0.38442012635379064</v>
      </c>
      <c r="R237" s="2">
        <f>(C237-(P237/1.158))/C237</f>
        <v>0.46841116265439597</v>
      </c>
      <c r="S237" s="2">
        <f t="shared" si="26"/>
        <v>-8.8052797833935714E-3</v>
      </c>
      <c r="T237">
        <v>1515</v>
      </c>
      <c r="U237" s="4">
        <v>7.3999999999999996E-2</v>
      </c>
      <c r="V237" s="2">
        <f>(C237-T237)/C237</f>
        <v>0.31633574007220217</v>
      </c>
      <c r="W237" s="2">
        <f>(C237-(T237/1.148))/C237</f>
        <v>0.40447364117787638</v>
      </c>
      <c r="X237">
        <f t="shared" si="24"/>
        <v>1458.9449999999999</v>
      </c>
      <c r="Y237" s="2">
        <f>(C237-X237)/C237</f>
        <v>0.3416313176895307</v>
      </c>
      <c r="Z237" s="2">
        <f>(C237-(X237/1.148))/C237</f>
        <v>0.42650811645429498</v>
      </c>
      <c r="AA237" s="2">
        <f t="shared" si="25"/>
        <v>4.2788808664259936E-2</v>
      </c>
    </row>
    <row r="238" spans="1:27" ht="12.75" customHeight="1">
      <c r="A238" t="s">
        <v>13</v>
      </c>
      <c r="C238">
        <v>2719</v>
      </c>
      <c r="D238" s="1">
        <v>38991</v>
      </c>
      <c r="E238">
        <v>1744</v>
      </c>
      <c r="F238" s="2">
        <v>0.20200000000000001</v>
      </c>
      <c r="G238" s="2">
        <f>(C238-E238)/C238</f>
        <v>0.35858771607208534</v>
      </c>
      <c r="H238" s="2">
        <f>(C238-(E238/1.163))/C238</f>
        <v>0.44848470857445005</v>
      </c>
      <c r="I238">
        <f t="shared" si="23"/>
        <v>1567.856</v>
      </c>
      <c r="J238" s="2">
        <f>(C238-I238)/C238</f>
        <v>0.42337035674880469</v>
      </c>
      <c r="K238" s="2">
        <f>(C238-(I238/1.163))/C238</f>
        <v>0.50418775300843055</v>
      </c>
      <c r="L238">
        <v>1868</v>
      </c>
      <c r="M238" s="2">
        <v>0.217</v>
      </c>
      <c r="N238" s="2">
        <f>(C238-L238)/C238</f>
        <v>0.31298271423317398</v>
      </c>
      <c r="O238" s="2">
        <f>(C238-(L238/1.158))/C238</f>
        <v>0.40672082403555609</v>
      </c>
      <c r="P238">
        <f t="shared" si="22"/>
        <v>1665.3219999999999</v>
      </c>
      <c r="Q238" s="2">
        <f>(C238-P238)/C238</f>
        <v>0.38752408973887464</v>
      </c>
      <c r="R238" s="2">
        <f>(C238-(P238/1.158))/C238</f>
        <v>0.47109161462769827</v>
      </c>
      <c r="S238" s="2">
        <f t="shared" si="26"/>
        <v>3.5846267009930044E-2</v>
      </c>
      <c r="T238">
        <v>1748</v>
      </c>
      <c r="U238" s="4">
        <v>0.22600000000000001</v>
      </c>
      <c r="V238" s="2">
        <f>(C238-T238)/C238</f>
        <v>0.35711658698050752</v>
      </c>
      <c r="W238" s="2">
        <f>(C238-(T238/1.148))/C238</f>
        <v>0.43999702698650478</v>
      </c>
      <c r="X238">
        <f t="shared" si="24"/>
        <v>1550.4760000000001</v>
      </c>
      <c r="Y238" s="2">
        <f>(C238-X238)/C238</f>
        <v>0.42976241265171017</v>
      </c>
      <c r="Z238" s="2">
        <f>(C238-(X238/1.148))/C238</f>
        <v>0.50327736293702963</v>
      </c>
      <c r="AA238" s="2">
        <f t="shared" si="25"/>
        <v>-4.2238322912835524E-2</v>
      </c>
    </row>
    <row r="239" spans="1:27" ht="12.75" customHeight="1">
      <c r="A239" t="s">
        <v>13</v>
      </c>
      <c r="B239" t="s">
        <v>13</v>
      </c>
      <c r="C239">
        <v>2910</v>
      </c>
      <c r="D239" s="1">
        <v>38991</v>
      </c>
      <c r="E239">
        <v>2089</v>
      </c>
      <c r="F239" s="2">
        <v>0.20499999999999999</v>
      </c>
      <c r="G239" s="2">
        <f>(C239-E239)/C239</f>
        <v>0.28213058419243986</v>
      </c>
      <c r="H239" s="2">
        <f>(C239-(E239/1.163))/C239</f>
        <v>0.38274340859195177</v>
      </c>
      <c r="I239">
        <f t="shared" si="23"/>
        <v>1874.8774999999998</v>
      </c>
      <c r="J239" s="2">
        <f>(C239-I239)/C239</f>
        <v>0.35571219931271486</v>
      </c>
      <c r="K239" s="2">
        <f>(C239-(I239/1.163))/C239</f>
        <v>0.44601220921127671</v>
      </c>
      <c r="L239">
        <v>1938</v>
      </c>
      <c r="M239" s="2">
        <v>0.23</v>
      </c>
      <c r="N239" s="2">
        <f>(C239-L239)/C239</f>
        <v>0.33402061855670101</v>
      </c>
      <c r="O239" s="2">
        <f>(C239-(L239/1.158))/C239</f>
        <v>0.42488827163791104</v>
      </c>
      <c r="P239">
        <f t="shared" si="22"/>
        <v>1715.13</v>
      </c>
      <c r="Q239" s="2">
        <f>(C239-P239)/C239</f>
        <v>0.41060824742268037</v>
      </c>
      <c r="R239" s="2">
        <f>(C239-(P239/1.158))/C239</f>
        <v>0.49102612039955124</v>
      </c>
      <c r="S239" s="2">
        <f t="shared" si="26"/>
        <v>-5.4896048109965512E-2</v>
      </c>
      <c r="T239">
        <v>1874</v>
      </c>
      <c r="U239" s="4">
        <v>0.24399999999999999</v>
      </c>
      <c r="V239" s="2">
        <f>(C239-T239)/C239</f>
        <v>0.35601374570446737</v>
      </c>
      <c r="W239" s="2">
        <f>(C239-(T239/1.148))/C239</f>
        <v>0.43903636385406558</v>
      </c>
      <c r="X239">
        <f t="shared" si="24"/>
        <v>1645.3720000000001</v>
      </c>
      <c r="Y239" s="2">
        <f>(C239-X239)/C239</f>
        <v>0.43458006872852234</v>
      </c>
      <c r="Z239" s="2">
        <f>(C239-(X239/1.148))/C239</f>
        <v>0.50747392746386955</v>
      </c>
      <c r="AA239" s="2">
        <f t="shared" si="25"/>
        <v>-2.3971821305841967E-2</v>
      </c>
    </row>
    <row r="240" spans="1:27" ht="12.75" customHeight="1">
      <c r="A240" t="s">
        <v>45</v>
      </c>
      <c r="C240">
        <v>2063</v>
      </c>
      <c r="D240" s="1">
        <v>38961</v>
      </c>
      <c r="E240">
        <v>1413</v>
      </c>
      <c r="F240" s="2">
        <v>0.252</v>
      </c>
      <c r="G240" s="2">
        <f>(C240-E240)/C240</f>
        <v>0.31507513330101794</v>
      </c>
      <c r="H240" s="2">
        <f>(C240-(E240/1.161))/C240</f>
        <v>0.41005610103446849</v>
      </c>
      <c r="I240">
        <f t="shared" si="23"/>
        <v>1234.962</v>
      </c>
      <c r="J240" s="2">
        <f>(C240-I240)/C240</f>
        <v>0.40137566650508966</v>
      </c>
      <c r="K240" s="2">
        <f>(C240-(I240/1.161))/C240</f>
        <v>0.48438903230412544</v>
      </c>
      <c r="L240">
        <v>1310</v>
      </c>
      <c r="M240" s="2">
        <v>0.25600000000000001</v>
      </c>
      <c r="N240" s="2">
        <f>(C240-L240)/C240</f>
        <v>0.36500242365487157</v>
      </c>
      <c r="O240" s="2">
        <f>((C240-(I240/1.156))/C240)</f>
        <v>0.48215888105976618</v>
      </c>
      <c r="P240">
        <f t="shared" si="22"/>
        <v>1142.32</v>
      </c>
      <c r="Q240" s="2">
        <f>(C240-P240)/C240</f>
        <v>0.44628211342704804</v>
      </c>
      <c r="R240" s="2">
        <f>(C240-(P240/1.156))/C240</f>
        <v>0.52100528843170235</v>
      </c>
      <c r="S240" s="2">
        <f t="shared" si="26"/>
        <v>-4.4906446921958387E-2</v>
      </c>
      <c r="T240">
        <v>1334</v>
      </c>
      <c r="U240" s="4">
        <v>0.18</v>
      </c>
      <c r="V240" s="2">
        <f>(C240-T240)/C240</f>
        <v>0.35336888027144936</v>
      </c>
      <c r="W240" s="2">
        <f>(C240-(T240/1.153))/C240</f>
        <v>0.43917509130221111</v>
      </c>
      <c r="X240">
        <f t="shared" si="24"/>
        <v>1213.94</v>
      </c>
      <c r="Y240" s="2">
        <f>(C240-X240)/C240</f>
        <v>0.41156568104701891</v>
      </c>
      <c r="Z240" s="2">
        <f>(C240-(X240/1.153))/C240</f>
        <v>0.48964933308501202</v>
      </c>
      <c r="AA240" s="2">
        <f t="shared" si="25"/>
        <v>3.4716432380029139E-2</v>
      </c>
    </row>
    <row r="241" spans="1:27" ht="12.75" customHeight="1">
      <c r="A241" t="s">
        <v>45</v>
      </c>
      <c r="B241" t="s">
        <v>98</v>
      </c>
      <c r="C241">
        <v>1714</v>
      </c>
      <c r="D241" s="1">
        <v>38991</v>
      </c>
      <c r="E241">
        <v>1302</v>
      </c>
      <c r="F241" s="2">
        <v>0.17100000000000001</v>
      </c>
      <c r="G241" s="2">
        <f>(C241-E241)/C241</f>
        <v>0.24037339556592766</v>
      </c>
      <c r="H241" s="2">
        <f>(C241-(E241/1.163))/C241</f>
        <v>0.34683868922263772</v>
      </c>
      <c r="I241">
        <f t="shared" si="23"/>
        <v>1190.6789999999999</v>
      </c>
      <c r="J241" s="2">
        <f>(C241-I241)/C241</f>
        <v>0.30532147024504092</v>
      </c>
      <c r="K241" s="2">
        <f>(C241-(I241/1.163))/C241</f>
        <v>0.40268398129410232</v>
      </c>
      <c r="L241">
        <v>1224</v>
      </c>
      <c r="M241" s="2">
        <v>0.251</v>
      </c>
      <c r="N241" s="2">
        <f>(C241-L241)/C241</f>
        <v>0.28588098016336055</v>
      </c>
      <c r="O241" s="2">
        <f>(C241-(L241/1.158))/C241</f>
        <v>0.3833169086039383</v>
      </c>
      <c r="P241">
        <f t="shared" si="22"/>
        <v>1070.3880000000001</v>
      </c>
      <c r="Q241" s="2">
        <f>(C241-P241)/C241</f>
        <v>0.37550291715285872</v>
      </c>
      <c r="R241" s="2">
        <f>(C241-(P241/1.158))/C241</f>
        <v>0.46071063657414391</v>
      </c>
      <c r="S241" s="2">
        <f t="shared" si="26"/>
        <v>-7.0181446907817802E-2</v>
      </c>
      <c r="T241">
        <v>1243</v>
      </c>
      <c r="U241" s="4">
        <v>0.16800000000000001</v>
      </c>
      <c r="V241" s="2">
        <f>(C241-T241)/C241</f>
        <v>0.27479579929988329</v>
      </c>
      <c r="W241" s="2">
        <f>(C241-(T241/1.148))/C241</f>
        <v>0.36828902378038608</v>
      </c>
      <c r="X241">
        <f t="shared" si="24"/>
        <v>1138.588</v>
      </c>
      <c r="Y241" s="2">
        <f>(C241-X241)/C241</f>
        <v>0.33571295215869312</v>
      </c>
      <c r="Z241" s="2">
        <f>(C241-(X241/1.148))/C241</f>
        <v>0.42135274578283372</v>
      </c>
      <c r="AA241" s="2">
        <f t="shared" si="25"/>
        <v>3.9789964994165594E-2</v>
      </c>
    </row>
    <row r="242" spans="1:27" ht="12.75" customHeight="1">
      <c r="A242" t="s">
        <v>45</v>
      </c>
      <c r="B242" t="s">
        <v>45</v>
      </c>
      <c r="C242">
        <v>2082</v>
      </c>
      <c r="D242" s="1">
        <v>38961</v>
      </c>
      <c r="E242">
        <v>1601</v>
      </c>
      <c r="F242" s="2">
        <v>0.23799999999999999</v>
      </c>
      <c r="G242" s="2">
        <f>(C242-E242)/C242</f>
        <v>0.23102785782901056</v>
      </c>
      <c r="H242" s="2">
        <f>(C242-(E242/1.161))/C242</f>
        <v>0.33766396023170597</v>
      </c>
      <c r="I242">
        <f t="shared" si="23"/>
        <v>1410.481</v>
      </c>
      <c r="J242" s="2">
        <f>(C242-I242)/C242</f>
        <v>0.32253554274735829</v>
      </c>
      <c r="K242" s="2">
        <f>(C242-(I242/1.161))/C242</f>
        <v>0.41648194896413293</v>
      </c>
      <c r="L242">
        <v>1471</v>
      </c>
      <c r="M242" s="2">
        <v>0.24</v>
      </c>
      <c r="N242" s="2">
        <f>(C242-L242)/C242</f>
        <v>0.29346781940441885</v>
      </c>
      <c r="O242" s="2">
        <f>((C242-(I242/1.156))/C242)</f>
        <v>0.41395808196138262</v>
      </c>
      <c r="P242">
        <f t="shared" si="22"/>
        <v>1294.48</v>
      </c>
      <c r="Q242" s="2">
        <f>(C242-P242)/C242</f>
        <v>0.37825168107588858</v>
      </c>
      <c r="R242" s="2">
        <f>(C242-(P242/1.156))/C242</f>
        <v>0.46215543345665094</v>
      </c>
      <c r="S242" s="2">
        <f t="shared" si="26"/>
        <v>-5.5716138328530285E-2</v>
      </c>
      <c r="T242">
        <v>1458</v>
      </c>
      <c r="U242" s="4">
        <v>0.189</v>
      </c>
      <c r="V242" s="2">
        <f>(C242-T242)/C242</f>
        <v>0.29971181556195964</v>
      </c>
      <c r="W242" s="2">
        <f>(C242-(T242/1.153))/C242</f>
        <v>0.3926381748152295</v>
      </c>
      <c r="X242">
        <f t="shared" si="24"/>
        <v>1320.2190000000001</v>
      </c>
      <c r="Y242" s="2">
        <f>(C242-X242)/C242</f>
        <v>0.36588904899135444</v>
      </c>
      <c r="Z242" s="2">
        <f>(C242-(X242/1.153))/C242</f>
        <v>0.45003386729519029</v>
      </c>
      <c r="AA242" s="2">
        <f t="shared" si="25"/>
        <v>1.2362632084534142E-2</v>
      </c>
    </row>
    <row r="243" spans="1:27" ht="12.75" customHeight="1">
      <c r="A243" t="s">
        <v>14</v>
      </c>
      <c r="C243">
        <v>2296</v>
      </c>
      <c r="D243" s="1">
        <v>38991</v>
      </c>
      <c r="E243">
        <v>1581</v>
      </c>
      <c r="F243" s="2">
        <v>0.24</v>
      </c>
      <c r="G243" s="2">
        <f>(C243-E243)/C243</f>
        <v>0.31141114982578399</v>
      </c>
      <c r="H243" s="2">
        <f>(C243-(E243/1.163))/C243</f>
        <v>0.4079201632207945</v>
      </c>
      <c r="I243">
        <f t="shared" si="23"/>
        <v>1391.28</v>
      </c>
      <c r="J243" s="2">
        <f>(C243-I243)/C243</f>
        <v>0.3940418118466899</v>
      </c>
      <c r="K243" s="2">
        <f>(C243-(I243/1.163))/C243</f>
        <v>0.47896974363429917</v>
      </c>
      <c r="L243">
        <v>1387</v>
      </c>
      <c r="M243" s="2">
        <v>0.27900000000000003</v>
      </c>
      <c r="N243" s="2">
        <f>(C243-L243)/C243</f>
        <v>0.39590592334494773</v>
      </c>
      <c r="O243" s="2">
        <f>(C243-(L243/1.158))/C243</f>
        <v>0.47832981290582705</v>
      </c>
      <c r="P243">
        <f t="shared" si="22"/>
        <v>1193.5135</v>
      </c>
      <c r="Q243" s="2">
        <f>(C243-P243)/C243</f>
        <v>0.48017704703832753</v>
      </c>
      <c r="R243" s="2">
        <f>(C243-(P243/1.158))/C243</f>
        <v>0.55110280400546419</v>
      </c>
      <c r="S243" s="2">
        <f t="shared" si="26"/>
        <v>-8.6135235191637627E-2</v>
      </c>
      <c r="T243">
        <v>1358</v>
      </c>
      <c r="U243" s="4">
        <v>0.214</v>
      </c>
      <c r="V243" s="2">
        <f>(C243-T243)/C243</f>
        <v>0.40853658536585363</v>
      </c>
      <c r="W243" s="2">
        <f>(C243-(T243/1.148))/C243</f>
        <v>0.4847879663465624</v>
      </c>
      <c r="X243">
        <f t="shared" si="24"/>
        <v>1212.694</v>
      </c>
      <c r="Y243" s="2">
        <f>(C243-X243)/C243</f>
        <v>0.47182317073170732</v>
      </c>
      <c r="Z243" s="2">
        <f>(C243-(X243/1.148))/C243</f>
        <v>0.5399156539474802</v>
      </c>
      <c r="AA243" s="2">
        <f t="shared" si="25"/>
        <v>8.3538763066202115E-3</v>
      </c>
    </row>
    <row r="244" spans="1:27" ht="12.75" customHeight="1">
      <c r="A244" t="s">
        <v>14</v>
      </c>
      <c r="B244" t="s">
        <v>14</v>
      </c>
      <c r="C244" t="s">
        <v>295</v>
      </c>
      <c r="R244" s="2"/>
      <c r="S244" s="2"/>
      <c r="T244">
        <v>1557</v>
      </c>
      <c r="U244" s="4">
        <v>0.155</v>
      </c>
      <c r="V244" s="2" t="e">
        <f>(C244-T244)/C244</f>
        <v>#VALUE!</v>
      </c>
      <c r="X244">
        <f t="shared" si="24"/>
        <v>1436.3325</v>
      </c>
      <c r="Y244" s="2">
        <v>0</v>
      </c>
      <c r="AA244" s="2">
        <f t="shared" si="25"/>
        <v>0</v>
      </c>
    </row>
    <row r="245" spans="1:27" ht="12.75" customHeight="1">
      <c r="A245" t="s">
        <v>2</v>
      </c>
      <c r="C245">
        <v>2262</v>
      </c>
      <c r="D245" s="1">
        <v>38961</v>
      </c>
      <c r="E245">
        <v>1664</v>
      </c>
      <c r="F245" s="2">
        <v>0.22700000000000001</v>
      </c>
      <c r="G245" s="2">
        <f>(C245-E245)/C245</f>
        <v>0.26436781609195403</v>
      </c>
      <c r="H245" s="2">
        <f>(C245-(E245/1.161))/C245</f>
        <v>0.36638054788281998</v>
      </c>
      <c r="I245">
        <f t="shared" si="23"/>
        <v>1475.136</v>
      </c>
      <c r="J245" s="2">
        <f>(C245-I245)/C245</f>
        <v>0.34786206896551725</v>
      </c>
      <c r="K245" s="2">
        <f>(C245-(I245/1.161))/C245</f>
        <v>0.43829635569811998</v>
      </c>
      <c r="L245">
        <v>1549</v>
      </c>
      <c r="M245" s="2">
        <v>0.222</v>
      </c>
      <c r="N245" s="2">
        <f>(C245-L245)/C245</f>
        <v>0.31520778072502209</v>
      </c>
      <c r="O245" s="2">
        <f>((C245-(I245/1.156))/C245)</f>
        <v>0.43586684166567236</v>
      </c>
      <c r="P245">
        <f t="shared" si="22"/>
        <v>1377.0609999999999</v>
      </c>
      <c r="Q245" s="2">
        <f>(C245-P245)/C245</f>
        <v>0.39121971706454467</v>
      </c>
      <c r="R245" s="2">
        <f>(C245-(P245/1.156))/C245</f>
        <v>0.4733734576682912</v>
      </c>
      <c r="S245" s="2">
        <f t="shared" si="26"/>
        <v>-4.3357648099027424E-2</v>
      </c>
      <c r="T245">
        <v>1536</v>
      </c>
      <c r="U245" s="4">
        <v>0.18</v>
      </c>
      <c r="V245" s="2">
        <f>(C245-T245)/C245</f>
        <v>0.32095490716180369</v>
      </c>
      <c r="W245" s="2">
        <f>(C245-(T245/1.153))/C245</f>
        <v>0.4110623652747647</v>
      </c>
      <c r="X245">
        <f t="shared" si="24"/>
        <v>1397.76</v>
      </c>
      <c r="Y245" s="2">
        <f>(C245-X245)/C245</f>
        <v>0.3820689655172414</v>
      </c>
      <c r="Z245" s="2">
        <f>(C245-(X245/1.153))/C245</f>
        <v>0.46406675240003592</v>
      </c>
      <c r="AA245" s="2">
        <f t="shared" si="25"/>
        <v>9.1507515473032708E-3</v>
      </c>
    </row>
    <row r="246" spans="1:27" ht="12.75" customHeight="1">
      <c r="A246" t="s">
        <v>2</v>
      </c>
      <c r="B246" t="s">
        <v>80</v>
      </c>
      <c r="C246">
        <v>1959</v>
      </c>
      <c r="D246" s="1">
        <v>38961</v>
      </c>
      <c r="E246">
        <v>1233</v>
      </c>
      <c r="F246" s="2">
        <v>0.157</v>
      </c>
      <c r="G246" s="2">
        <f>(C246-E246)/C246</f>
        <v>0.37059724349157736</v>
      </c>
      <c r="H246" s="2">
        <f>(C246-(E246/1.161))/C246</f>
        <v>0.45787876269731037</v>
      </c>
      <c r="I246">
        <f t="shared" si="23"/>
        <v>1136.2094999999999</v>
      </c>
      <c r="J246" s="2">
        <f>(C246-I246)/C246</f>
        <v>0.42000535987748855</v>
      </c>
      <c r="K246" s="2">
        <f>(C246-(I246/1.161))/C246</f>
        <v>0.50043527982557157</v>
      </c>
      <c r="L246">
        <v>1074</v>
      </c>
      <c r="M246" s="2">
        <v>0.28599999999999998</v>
      </c>
      <c r="N246" s="2">
        <f>(C246-L246)/C246</f>
        <v>0.45176110260336905</v>
      </c>
      <c r="O246" s="2">
        <f>((C246-(I246/1.156))/C246)</f>
        <v>0.49827453276599354</v>
      </c>
      <c r="P246">
        <f t="shared" si="22"/>
        <v>920.41800000000001</v>
      </c>
      <c r="Q246" s="2">
        <f>(C246-P246)/C246</f>
        <v>0.53015926493108723</v>
      </c>
      <c r="R246" s="2">
        <f>(C246-(P246/1.156))/C246</f>
        <v>0.59356337796806857</v>
      </c>
      <c r="S246" s="2">
        <f t="shared" si="26"/>
        <v>-0.11015390505359868</v>
      </c>
      <c r="T246">
        <v>1087</v>
      </c>
      <c r="U246" s="4">
        <v>7.8E-2</v>
      </c>
      <c r="V246" s="2">
        <f>(C246-T246)/C246</f>
        <v>0.44512506380806532</v>
      </c>
      <c r="W246" s="2">
        <f>(C246-(T246/1.153))/C246</f>
        <v>0.51875547598271066</v>
      </c>
      <c r="X246">
        <f t="shared" si="24"/>
        <v>1044.607</v>
      </c>
      <c r="Y246" s="2">
        <f>(C246-X246)/C246</f>
        <v>0.46676518631955083</v>
      </c>
      <c r="Z246" s="2">
        <f>(C246-(X246/1.153))/C246</f>
        <v>0.53752401241938486</v>
      </c>
      <c r="AA246" s="2">
        <f t="shared" si="25"/>
        <v>6.3394078611536397E-2</v>
      </c>
    </row>
    <row r="247" spans="1:27" ht="12.75" customHeight="1">
      <c r="A247" t="s">
        <v>2</v>
      </c>
      <c r="B247" t="s">
        <v>81</v>
      </c>
      <c r="C247">
        <v>2052</v>
      </c>
      <c r="D247" s="1">
        <v>38961</v>
      </c>
      <c r="E247">
        <v>1360</v>
      </c>
      <c r="F247" s="2">
        <v>0.20300000000000001</v>
      </c>
      <c r="G247" s="2">
        <f>(C247-E247)/C247</f>
        <v>0.33723196881091616</v>
      </c>
      <c r="H247" s="2">
        <f>(C247-(E247/1.161))/C247</f>
        <v>0.42914036934618099</v>
      </c>
      <c r="I247">
        <f t="shared" si="23"/>
        <v>1221.96</v>
      </c>
      <c r="J247" s="2">
        <f>(C247-I247)/C247</f>
        <v>0.40450292397660814</v>
      </c>
      <c r="K247" s="2">
        <f>(C247-(I247/1.161))/C247</f>
        <v>0.48708262185754359</v>
      </c>
      <c r="L247">
        <v>1183</v>
      </c>
      <c r="M247" s="2">
        <v>0.17499999999999999</v>
      </c>
      <c r="N247" s="2">
        <f>(C247-L247)/C247</f>
        <v>0.42348927875243664</v>
      </c>
      <c r="O247" s="2">
        <f>((C247-(I247/1.156))/C247)</f>
        <v>0.4848641210870312</v>
      </c>
      <c r="P247">
        <f t="shared" si="22"/>
        <v>1079.4875</v>
      </c>
      <c r="Q247" s="2">
        <f>(C247-P247)/C247</f>
        <v>0.47393396686159844</v>
      </c>
      <c r="R247" s="2">
        <f>(C247-(P247/1.156))/C247</f>
        <v>0.54492557686989485</v>
      </c>
      <c r="S247" s="2">
        <f t="shared" si="26"/>
        <v>-6.9431042884990302E-2</v>
      </c>
      <c r="T247">
        <v>1181</v>
      </c>
      <c r="U247" s="4">
        <v>0.22500000000000001</v>
      </c>
      <c r="V247" s="2">
        <f>(C247-T247)/C247</f>
        <v>0.42446393762183238</v>
      </c>
      <c r="W247" s="2">
        <f>(C247-(T247/1.153))/C247</f>
        <v>0.50083602569109487</v>
      </c>
      <c r="X247">
        <f t="shared" si="24"/>
        <v>1048.1375</v>
      </c>
      <c r="Y247" s="2">
        <f>(C247-X247)/C247</f>
        <v>0.48921174463937622</v>
      </c>
      <c r="Z247" s="2">
        <f>(C247-(X247/1.153))/C247</f>
        <v>0.55699197280084667</v>
      </c>
      <c r="AA247" s="2">
        <f t="shared" si="25"/>
        <v>-1.5277777777777779E-2</v>
      </c>
    </row>
    <row r="248" spans="1:27" ht="12.75" customHeight="1">
      <c r="A248" t="s">
        <v>2</v>
      </c>
      <c r="B248" t="s">
        <v>278</v>
      </c>
      <c r="C248">
        <v>1943</v>
      </c>
      <c r="D248" s="1">
        <v>38961</v>
      </c>
      <c r="F248" s="2">
        <v>0.22700000000000001</v>
      </c>
      <c r="L248">
        <v>1096</v>
      </c>
      <c r="M248" s="2">
        <v>0.222</v>
      </c>
      <c r="N248" s="2">
        <f>(C248-L248)/C248</f>
        <v>0.43592382913021099</v>
      </c>
      <c r="P248">
        <f t="shared" si="22"/>
        <v>974.34400000000005</v>
      </c>
      <c r="Q248" s="2">
        <f>(C248-P248)/C248</f>
        <v>0.49853628409675754</v>
      </c>
      <c r="R248" s="2">
        <f>(C248-(P248/1.156))/C248</f>
        <v>0.56620785821518826</v>
      </c>
      <c r="S248" s="2"/>
      <c r="T248">
        <v>996</v>
      </c>
      <c r="V248" s="2">
        <f>(C248-T248)/C248</f>
        <v>0.48739063304168811</v>
      </c>
      <c r="W248" s="2">
        <f>(C248-(T248/1.153))/C248</f>
        <v>0.55541251781586132</v>
      </c>
      <c r="X248">
        <f t="shared" si="24"/>
        <v>996</v>
      </c>
      <c r="Y248" s="2">
        <f>(C248-X248)/C248</f>
        <v>0.48739063304168811</v>
      </c>
      <c r="Z248" s="2">
        <f>(C248-(X248/1.153))/C248</f>
        <v>0.55541251781586132</v>
      </c>
      <c r="AA248" s="2">
        <f t="shared" si="25"/>
        <v>1.1145651055069428E-2</v>
      </c>
    </row>
    <row r="249" spans="1:27" ht="12.75" customHeight="1">
      <c r="A249" t="s">
        <v>2</v>
      </c>
      <c r="B249" t="s">
        <v>279</v>
      </c>
      <c r="C249">
        <v>1930</v>
      </c>
      <c r="D249" s="1">
        <v>38961</v>
      </c>
      <c r="F249" s="2">
        <v>0.22700000000000001</v>
      </c>
      <c r="L249">
        <v>1109</v>
      </c>
      <c r="M249" s="2">
        <v>0.222</v>
      </c>
      <c r="N249" s="2">
        <f>(C249-L249)/C249</f>
        <v>0.42538860103626941</v>
      </c>
      <c r="P249">
        <f t="shared" si="22"/>
        <v>985.90100000000007</v>
      </c>
      <c r="Q249" s="2">
        <f>(C249-P249)/C249</f>
        <v>0.4891704663212435</v>
      </c>
      <c r="R249" s="2">
        <f>(C249-(P249/1.156))/C249</f>
        <v>0.55810593972425904</v>
      </c>
      <c r="S249" s="2"/>
      <c r="T249">
        <v>1083</v>
      </c>
      <c r="U249" s="4">
        <v>0.125</v>
      </c>
      <c r="V249" s="2">
        <f>(C249-T249)/C249</f>
        <v>0.438860103626943</v>
      </c>
      <c r="W249" s="2">
        <f>(C249-(T249/1.153))/C249</f>
        <v>0.51332185917341111</v>
      </c>
      <c r="X249">
        <f t="shared" si="24"/>
        <v>1015.3125</v>
      </c>
      <c r="Y249" s="2">
        <f>(C249-X249)/C249</f>
        <v>0.47393134715025909</v>
      </c>
      <c r="Z249" s="2">
        <f>(C249-(X249/1.153))/C249</f>
        <v>0.54373924297507292</v>
      </c>
      <c r="AA249" s="2">
        <f t="shared" si="25"/>
        <v>1.5239119170984416E-2</v>
      </c>
    </row>
    <row r="250" spans="1:27" ht="12.75" customHeight="1">
      <c r="A250" t="s">
        <v>2</v>
      </c>
      <c r="B250" t="s">
        <v>82</v>
      </c>
      <c r="C250">
        <v>2032</v>
      </c>
      <c r="D250" s="1">
        <v>38961</v>
      </c>
      <c r="E250">
        <v>1361</v>
      </c>
      <c r="F250" s="2">
        <v>0.24299999999999999</v>
      </c>
      <c r="G250" s="2">
        <f>(C250-E250)/C250</f>
        <v>0.33021653543307089</v>
      </c>
      <c r="H250" s="2">
        <f>(C250-(E250/1.161))/C250</f>
        <v>0.42309779107068979</v>
      </c>
      <c r="I250">
        <f t="shared" si="23"/>
        <v>1195.6385</v>
      </c>
      <c r="J250" s="2">
        <f>(C250-I250)/C250</f>
        <v>0.41159522637795276</v>
      </c>
      <c r="K250" s="2">
        <f>(C250-(I250/1.161))/C250</f>
        <v>0.49319140945560097</v>
      </c>
      <c r="L250">
        <v>1203</v>
      </c>
      <c r="M250" s="2">
        <v>0.185</v>
      </c>
      <c r="N250" s="2">
        <f>(C250-L250)/C250</f>
        <v>0.40797244094488189</v>
      </c>
      <c r="O250" s="2">
        <f>((C250-(I250/1.156))/C250)</f>
        <v>0.49099933077677571</v>
      </c>
      <c r="P250">
        <f t="shared" si="22"/>
        <v>1091.7224999999999</v>
      </c>
      <c r="Q250" s="2">
        <f>(C250-P250)/C250</f>
        <v>0.46273499015748037</v>
      </c>
      <c r="R250" s="2">
        <f>(C250-(P250/1.156))/C250</f>
        <v>0.53523788075906609</v>
      </c>
      <c r="S250" s="2">
        <f t="shared" si="26"/>
        <v>-5.1139763779527614E-2</v>
      </c>
      <c r="T250">
        <v>1327</v>
      </c>
      <c r="U250" s="4">
        <v>0.16200000000000001</v>
      </c>
      <c r="V250" s="2">
        <f>(C250-T250)/C250</f>
        <v>0.34694881889763779</v>
      </c>
      <c r="W250" s="2">
        <f>(C250-(T250/1.153))/C250</f>
        <v>0.43360695481148115</v>
      </c>
      <c r="X250">
        <f t="shared" si="24"/>
        <v>1219.5130000000001</v>
      </c>
      <c r="Y250" s="2">
        <f>(C250-X250)/C250</f>
        <v>0.39984596456692906</v>
      </c>
      <c r="Z250" s="2">
        <f>(C250-(X250/1.153))/C250</f>
        <v>0.47948479147175116</v>
      </c>
      <c r="AA250" s="2">
        <f t="shared" si="25"/>
        <v>6.2889025590551317E-2</v>
      </c>
    </row>
    <row r="251" spans="1:27" ht="12.75" customHeight="1">
      <c r="A251" t="s">
        <v>2</v>
      </c>
      <c r="B251" t="s">
        <v>83</v>
      </c>
      <c r="C251">
        <v>2103</v>
      </c>
      <c r="D251" s="1">
        <v>38961</v>
      </c>
      <c r="E251">
        <v>1485</v>
      </c>
      <c r="F251" s="2">
        <v>0.189</v>
      </c>
      <c r="G251" s="2">
        <f>(C251-E251)/C251</f>
        <v>0.29386590584878747</v>
      </c>
      <c r="H251" s="2">
        <f>(C251-(E251/1.161))/C251</f>
        <v>0.39178803260016148</v>
      </c>
      <c r="I251">
        <f t="shared" si="23"/>
        <v>1344.6675</v>
      </c>
      <c r="J251" s="2">
        <f>(C251-I251)/C251</f>
        <v>0.36059557774607703</v>
      </c>
      <c r="K251" s="2">
        <f>(C251-(I251/1.161))/C251</f>
        <v>0.44926406351944614</v>
      </c>
      <c r="L251">
        <v>1390</v>
      </c>
      <c r="M251" s="2">
        <v>0.191</v>
      </c>
      <c r="N251" s="2">
        <f>(C251-L251)/C251</f>
        <v>0.33903946742748453</v>
      </c>
      <c r="O251" s="2">
        <f>((C251-(I251/1.156))/C251)</f>
        <v>0.44688198766961673</v>
      </c>
      <c r="P251">
        <f t="shared" si="22"/>
        <v>1257.2549999999999</v>
      </c>
      <c r="Q251" s="2">
        <f>(C251-P251)/C251</f>
        <v>0.40216119828815983</v>
      </c>
      <c r="R251" s="2">
        <f>(C251-(P251/1.156))/C251</f>
        <v>0.48283840682366769</v>
      </c>
      <c r="S251" s="2">
        <f t="shared" si="26"/>
        <v>-4.1565620542082793E-2</v>
      </c>
      <c r="T251">
        <v>1303</v>
      </c>
      <c r="U251" s="4">
        <v>0.127</v>
      </c>
      <c r="V251" s="2">
        <f>(C251-T251)/C251</f>
        <v>0.38040893961008082</v>
      </c>
      <c r="W251" s="2">
        <f>(C251-(T251/1.153))/C251</f>
        <v>0.46262700746754626</v>
      </c>
      <c r="X251">
        <f t="shared" si="24"/>
        <v>1220.2594999999999</v>
      </c>
      <c r="Y251" s="2">
        <f>(C251-X251)/C251</f>
        <v>0.41975297194484074</v>
      </c>
      <c r="Z251" s="2">
        <f>(C251-(X251/1.153))/C251</f>
        <v>0.49675019249335711</v>
      </c>
      <c r="AA251" s="2">
        <f t="shared" si="25"/>
        <v>-1.7591773656680909E-2</v>
      </c>
    </row>
    <row r="252" spans="1:27" ht="12.75" customHeight="1">
      <c r="A252" t="s">
        <v>2</v>
      </c>
      <c r="B252" t="s">
        <v>84</v>
      </c>
      <c r="C252">
        <v>1950</v>
      </c>
      <c r="D252" s="1">
        <v>38961</v>
      </c>
      <c r="E252">
        <v>1361</v>
      </c>
      <c r="F252" s="2">
        <v>0.20899999999999999</v>
      </c>
      <c r="G252" s="2">
        <f>(C252-E252)/C252</f>
        <v>0.30205128205128207</v>
      </c>
      <c r="H252" s="2">
        <f>(C252-(E252/1.161))/C252</f>
        <v>0.39883831356699573</v>
      </c>
      <c r="I252">
        <f t="shared" si="23"/>
        <v>1218.7755</v>
      </c>
      <c r="J252" s="2">
        <f>(C252-I252)/C252</f>
        <v>0.37498692307692311</v>
      </c>
      <c r="K252" s="2">
        <f>(C252-(I252/1.161))/C252</f>
        <v>0.4616597097992447</v>
      </c>
      <c r="L252">
        <v>1120</v>
      </c>
      <c r="M252" s="2">
        <v>0.222</v>
      </c>
      <c r="N252" s="2">
        <f>(C252-L252)/C252</f>
        <v>0.42564102564102563</v>
      </c>
      <c r="O252" s="2">
        <f>((C252-(I252/1.156))/C252)</f>
        <v>0.45933124833643862</v>
      </c>
      <c r="P252">
        <f t="shared" si="22"/>
        <v>995.68000000000006</v>
      </c>
      <c r="Q252" s="2">
        <f>(C252-P252)/C252</f>
        <v>0.48939487179487179</v>
      </c>
      <c r="R252" s="2">
        <f>(C252-(P252/1.156))/C252</f>
        <v>0.55830006210629035</v>
      </c>
      <c r="S252" s="2">
        <f t="shared" si="26"/>
        <v>-0.11440794871794868</v>
      </c>
      <c r="T252">
        <v>1262</v>
      </c>
      <c r="U252" s="4">
        <v>0.14599999999999999</v>
      </c>
      <c r="V252" s="2">
        <f>(C252-T252)/C252</f>
        <v>0.3528205128205128</v>
      </c>
      <c r="W252" s="2">
        <f>(C252-(T252/1.153))/C252</f>
        <v>0.43869949073765208</v>
      </c>
      <c r="X252">
        <f t="shared" si="24"/>
        <v>1169.874</v>
      </c>
      <c r="Y252" s="2">
        <f>(C252-X252)/C252</f>
        <v>0.40006461538461535</v>
      </c>
      <c r="Z252" s="2">
        <f>(C252-(X252/1.153))/C252</f>
        <v>0.47967442791380349</v>
      </c>
      <c r="AA252" s="2">
        <f t="shared" si="25"/>
        <v>8.9330256410256437E-2</v>
      </c>
    </row>
    <row r="253" spans="1:27" ht="12.75" customHeight="1">
      <c r="A253" t="s">
        <v>2</v>
      </c>
      <c r="B253" t="s">
        <v>85</v>
      </c>
      <c r="C253">
        <v>2362</v>
      </c>
      <c r="D253" s="1">
        <v>38961</v>
      </c>
      <c r="E253">
        <v>1521</v>
      </c>
      <c r="F253" s="2">
        <v>0.16700000000000001</v>
      </c>
      <c r="G253" s="2">
        <f>(C253-E253)/C253</f>
        <v>0.3560541913632515</v>
      </c>
      <c r="H253" s="2">
        <f>(C253-(E253/1.161))/C253</f>
        <v>0.44535244734130186</v>
      </c>
      <c r="I253">
        <f t="shared" si="23"/>
        <v>1393.9965</v>
      </c>
      <c r="J253" s="2">
        <f>(C253-I253)/C253</f>
        <v>0.40982366638441997</v>
      </c>
      <c r="K253" s="2">
        <f>(C253-(I253/1.161))/C253</f>
        <v>0.49166551798830321</v>
      </c>
      <c r="L253">
        <v>1450</v>
      </c>
      <c r="M253" s="2">
        <v>0.11</v>
      </c>
      <c r="N253" s="2">
        <f>(C253-L253)/C253</f>
        <v>0.38611346316680778</v>
      </c>
      <c r="O253" s="2">
        <f>((C253-(I253/1.156))/C253)</f>
        <v>0.48946683943288927</v>
      </c>
      <c r="P253">
        <f t="shared" ref="P253:P316" si="27">L253*(1-(M253/2))</f>
        <v>1370.25</v>
      </c>
      <c r="Q253" s="2">
        <f>(C253-P253)/C253</f>
        <v>0.41987722269263333</v>
      </c>
      <c r="R253" s="2">
        <f>(C253-(P253/1.156))/C253</f>
        <v>0.49816368745037487</v>
      </c>
      <c r="S253" s="2">
        <f t="shared" si="26"/>
        <v>-1.0053556308213363E-2</v>
      </c>
      <c r="T253">
        <v>1322</v>
      </c>
      <c r="U253" s="4">
        <v>0.20799999999999999</v>
      </c>
      <c r="V253" s="2">
        <f>(C253-T253)/C253</f>
        <v>0.44030482641828961</v>
      </c>
      <c r="W253" s="2">
        <f>(C253-(T253/1.153))/C253</f>
        <v>0.51457487113468303</v>
      </c>
      <c r="X253">
        <f t="shared" si="24"/>
        <v>1184.5119999999999</v>
      </c>
      <c r="Y253" s="2">
        <f>(C253-X253)/C253</f>
        <v>0.49851312447078749</v>
      </c>
      <c r="Z253" s="2">
        <f>(C253-(X253/1.153))/C253</f>
        <v>0.56505908453667597</v>
      </c>
      <c r="AA253" s="2">
        <f t="shared" si="25"/>
        <v>-7.863590177815416E-2</v>
      </c>
    </row>
    <row r="254" spans="1:27" ht="12.75" customHeight="1">
      <c r="A254" t="s">
        <v>2</v>
      </c>
      <c r="B254" t="s">
        <v>2</v>
      </c>
      <c r="C254">
        <v>2625</v>
      </c>
      <c r="D254" s="1">
        <v>38961</v>
      </c>
      <c r="E254">
        <v>1902</v>
      </c>
      <c r="F254" s="2">
        <v>0.23200000000000001</v>
      </c>
      <c r="G254" s="2">
        <f>(C254-E254)/C254</f>
        <v>0.27542857142857141</v>
      </c>
      <c r="H254" s="2">
        <f>(C254-(E254/1.161))/C254</f>
        <v>0.37590746893072474</v>
      </c>
      <c r="I254">
        <f t="shared" si="23"/>
        <v>1681.3679999999999</v>
      </c>
      <c r="J254" s="2">
        <f>(C254-I254)/C254</f>
        <v>0.35947885714285716</v>
      </c>
      <c r="K254" s="2">
        <f>(C254-(I254/1.161))/C254</f>
        <v>0.44830220253476072</v>
      </c>
      <c r="L254">
        <v>1783</v>
      </c>
      <c r="M254" s="2">
        <v>0.224</v>
      </c>
      <c r="N254" s="2">
        <f>(C254-L254)/C254</f>
        <v>0.32076190476190475</v>
      </c>
      <c r="O254" s="2">
        <f>((C254-(I254/1.156))/C254)</f>
        <v>0.44591596638655462</v>
      </c>
      <c r="P254">
        <f t="shared" si="27"/>
        <v>1583.3040000000001</v>
      </c>
      <c r="Q254" s="2">
        <f>(C254-P254)/C254</f>
        <v>0.39683657142857137</v>
      </c>
      <c r="R254" s="2">
        <f>(C254-(P254/1.156))/C254</f>
        <v>0.47823232822540773</v>
      </c>
      <c r="S254" s="2">
        <f t="shared" si="26"/>
        <v>-3.7357714285714216E-2</v>
      </c>
      <c r="T254">
        <v>1766</v>
      </c>
      <c r="U254" s="4">
        <v>0.19900000000000001</v>
      </c>
      <c r="V254" s="2">
        <f>(C254-T254)/C254</f>
        <v>0.32723809523809522</v>
      </c>
      <c r="W254" s="2">
        <f>(C254-(T254/1.153))/C254</f>
        <v>0.41651179118655274</v>
      </c>
      <c r="X254">
        <f t="shared" si="24"/>
        <v>1590.2829999999999</v>
      </c>
      <c r="Y254" s="2">
        <f>(C254-X254)/C254</f>
        <v>0.39417790476190478</v>
      </c>
      <c r="Z254" s="2">
        <f>(C254-(X254/1.153))/C254</f>
        <v>0.47456886796349074</v>
      </c>
      <c r="AA254" s="2">
        <f t="shared" si="25"/>
        <v>2.658666666666587E-3</v>
      </c>
    </row>
    <row r="255" spans="1:27" ht="12.75" customHeight="1">
      <c r="A255" t="s">
        <v>37</v>
      </c>
      <c r="C255" t="s">
        <v>295</v>
      </c>
      <c r="R255" s="2"/>
      <c r="S255" s="2"/>
      <c r="T255">
        <v>1328</v>
      </c>
      <c r="U255" s="4">
        <v>0.13500000000000001</v>
      </c>
      <c r="V255" s="2" t="e">
        <f>(C255-T255)/C255</f>
        <v>#VALUE!</v>
      </c>
      <c r="X255">
        <f t="shared" si="24"/>
        <v>1238.3599999999999</v>
      </c>
      <c r="Y255" s="2">
        <v>0</v>
      </c>
      <c r="AA255" s="2">
        <f t="shared" si="25"/>
        <v>0</v>
      </c>
    </row>
    <row r="256" spans="1:27" ht="12.75" customHeight="1">
      <c r="A256" t="s">
        <v>37</v>
      </c>
      <c r="B256" t="s">
        <v>37</v>
      </c>
      <c r="C256" t="s">
        <v>295</v>
      </c>
      <c r="R256" s="2"/>
      <c r="S256" s="2"/>
      <c r="U256" s="4">
        <v>0.13500000000000001</v>
      </c>
      <c r="V256" s="2" t="e">
        <f>(C256-T256)/C256</f>
        <v>#VALUE!</v>
      </c>
      <c r="X256">
        <f t="shared" si="24"/>
        <v>0</v>
      </c>
      <c r="Y256" s="2">
        <v>0</v>
      </c>
      <c r="AA256" s="2">
        <f t="shared" si="25"/>
        <v>0</v>
      </c>
    </row>
    <row r="257" spans="1:27" ht="12.75" customHeight="1">
      <c r="A257" t="s">
        <v>23</v>
      </c>
      <c r="C257">
        <v>3010</v>
      </c>
      <c r="D257" s="1">
        <v>38961</v>
      </c>
      <c r="E257">
        <v>1556</v>
      </c>
      <c r="F257" s="2">
        <v>0.253</v>
      </c>
      <c r="G257" s="2">
        <f>(C257-E257)/C257</f>
        <v>0.48305647840531563</v>
      </c>
      <c r="H257" s="2">
        <f>(C257-(E257/1.161))/C257</f>
        <v>0.55474287545677481</v>
      </c>
      <c r="I257">
        <f t="shared" si="23"/>
        <v>1359.1659999999999</v>
      </c>
      <c r="J257" s="2">
        <f>(C257-I257)/C257</f>
        <v>0.54844983388704316</v>
      </c>
      <c r="K257" s="2">
        <f>(C257-(I257/1.161))/C257</f>
        <v>0.61106790171149283</v>
      </c>
      <c r="L257">
        <v>1412</v>
      </c>
      <c r="M257" s="2">
        <v>0.248</v>
      </c>
      <c r="N257" s="2">
        <f>(C257-L257)/C257</f>
        <v>0.53089700996677736</v>
      </c>
      <c r="O257" s="2">
        <f>((C257-(I257/1.156))/C257)</f>
        <v>0.60938566945245942</v>
      </c>
      <c r="P257">
        <f t="shared" si="27"/>
        <v>1236.912</v>
      </c>
      <c r="Q257" s="2">
        <f>(C257-P257)/C257</f>
        <v>0.58906578073089699</v>
      </c>
      <c r="R257" s="2">
        <f>(C257-(P257/1.156))/C257</f>
        <v>0.64452057156651987</v>
      </c>
      <c r="S257" s="2">
        <f t="shared" si="26"/>
        <v>-4.0615946843853834E-2</v>
      </c>
      <c r="T257">
        <v>1406</v>
      </c>
      <c r="U257" s="4">
        <v>0.23200000000000001</v>
      </c>
      <c r="V257" s="2">
        <f>(C257-T257)/C257</f>
        <v>0.53289036544850499</v>
      </c>
      <c r="W257" s="2">
        <f>(C257-(T257/1.153))/C257</f>
        <v>0.59487455806461842</v>
      </c>
      <c r="X257">
        <f t="shared" si="24"/>
        <v>1242.904</v>
      </c>
      <c r="Y257" s="2">
        <f>(C257-X257)/C257</f>
        <v>0.58707508305647838</v>
      </c>
      <c r="Z257" s="2">
        <f>(C257-(X257/1.153))/C257</f>
        <v>0.64186910932912267</v>
      </c>
      <c r="AA257" s="2">
        <f t="shared" si="25"/>
        <v>1.9906976744186178E-3</v>
      </c>
    </row>
    <row r="258" spans="1:27" ht="12.75" customHeight="1">
      <c r="A258" t="s">
        <v>23</v>
      </c>
      <c r="B258" s="3" t="s">
        <v>163</v>
      </c>
      <c r="C258">
        <v>3685</v>
      </c>
      <c r="D258" s="1">
        <v>38961</v>
      </c>
      <c r="E258">
        <v>1899</v>
      </c>
      <c r="F258" s="2">
        <v>0.25</v>
      </c>
      <c r="G258" s="2">
        <f>(C258-E258)/C258</f>
        <v>0.48466757123473542</v>
      </c>
      <c r="H258" s="2">
        <f>(C258-(E258/1.161))/C258</f>
        <v>0.55613055231243358</v>
      </c>
      <c r="I258">
        <f t="shared" si="23"/>
        <v>1661.625</v>
      </c>
      <c r="J258" s="2">
        <f>(C258-I258)/C258</f>
        <v>0.54908412483039348</v>
      </c>
      <c r="K258" s="2">
        <f>(C258-(I258/1.161))/C258</f>
        <v>0.61161423327337938</v>
      </c>
      <c r="L258">
        <v>1699</v>
      </c>
      <c r="M258" s="2">
        <v>0.26</v>
      </c>
      <c r="N258" s="2">
        <f>(C258-L258)/C258</f>
        <v>0.53894165535956584</v>
      </c>
      <c r="O258" s="2">
        <f>((C258-(I258/1.156))/C258)</f>
        <v>0.60993436404013279</v>
      </c>
      <c r="P258">
        <f t="shared" si="27"/>
        <v>1478.1299999999999</v>
      </c>
      <c r="Q258" s="2">
        <f>(C258-P258)/C258</f>
        <v>0.59887924016282224</v>
      </c>
      <c r="R258" s="2">
        <f>(C258-(P258/1.156))/C258</f>
        <v>0.65300972332424068</v>
      </c>
      <c r="S258" s="2">
        <f t="shared" si="26"/>
        <v>-4.9795115332428752E-2</v>
      </c>
      <c r="T258">
        <v>1639</v>
      </c>
      <c r="U258" s="4">
        <v>0.193</v>
      </c>
      <c r="V258" s="2">
        <f>(C258-T258)/C258</f>
        <v>0.55522388059701488</v>
      </c>
      <c r="W258" s="2">
        <f>(C258-(T258/1.153))/C258</f>
        <v>0.61424447579966601</v>
      </c>
      <c r="X258">
        <f t="shared" si="24"/>
        <v>1480.8364999999999</v>
      </c>
      <c r="Y258" s="2">
        <f>(C258-X258)/C258</f>
        <v>0.59814477611940298</v>
      </c>
      <c r="Z258" s="2">
        <f>(C258-(X258/1.153))/C258</f>
        <v>0.65146988388499816</v>
      </c>
      <c r="AA258" s="2">
        <f t="shared" si="25"/>
        <v>7.3446404341925842E-4</v>
      </c>
    </row>
    <row r="259" spans="1:27" ht="12.75" customHeight="1">
      <c r="A259" t="s">
        <v>23</v>
      </c>
      <c r="B259" s="3" t="s">
        <v>164</v>
      </c>
      <c r="C259">
        <v>3125</v>
      </c>
      <c r="D259" s="1">
        <v>38991</v>
      </c>
      <c r="E259">
        <v>1968</v>
      </c>
      <c r="F259" s="2">
        <v>0.29899999999999999</v>
      </c>
      <c r="G259" s="2">
        <f>(C259-E259)/C259</f>
        <v>0.37024000000000001</v>
      </c>
      <c r="H259" s="2">
        <f>(C259-(E259/1.163))/C259</f>
        <v>0.45850386930352538</v>
      </c>
      <c r="I259">
        <f t="shared" si="23"/>
        <v>1673.7840000000001</v>
      </c>
      <c r="J259" s="2">
        <f>(C259-I259)/C259</f>
        <v>0.46438911999999999</v>
      </c>
      <c r="K259" s="2">
        <f>(C259-(I259/1.163))/C259</f>
        <v>0.5394575408426483</v>
      </c>
      <c r="L259">
        <v>1864</v>
      </c>
      <c r="M259" s="2">
        <v>0.29199999999999998</v>
      </c>
      <c r="N259" s="2">
        <f>(C259-L259)/C259</f>
        <v>0.40351999999999999</v>
      </c>
      <c r="O259" s="2">
        <f>(C259-(L259/1.158))/C259</f>
        <v>0.48490500863557856</v>
      </c>
      <c r="P259">
        <f t="shared" si="27"/>
        <v>1591.856</v>
      </c>
      <c r="Q259" s="2">
        <f>(C259-P259)/C259</f>
        <v>0.49060608</v>
      </c>
      <c r="R259" s="2">
        <f>(C259-(P259/1.158))/C259</f>
        <v>0.5601088773747841</v>
      </c>
      <c r="S259" s="2">
        <f t="shared" si="26"/>
        <v>-2.6216960000000011E-2</v>
      </c>
      <c r="T259">
        <v>1931</v>
      </c>
      <c r="U259" s="4">
        <v>0.214</v>
      </c>
      <c r="V259" s="2">
        <f>(C259-T259)/C259</f>
        <v>0.38207999999999998</v>
      </c>
      <c r="W259" s="2">
        <f>(C259-(T259/1.148))/C259</f>
        <v>0.46174216027874559</v>
      </c>
      <c r="X259">
        <f t="shared" si="24"/>
        <v>1724.383</v>
      </c>
      <c r="Y259" s="2">
        <f>(C259-X259)/C259</f>
        <v>0.44819744</v>
      </c>
      <c r="Z259" s="2">
        <f>(C259-(X259/1.148))/C259</f>
        <v>0.51933574912891978</v>
      </c>
      <c r="AA259" s="2">
        <f t="shared" si="25"/>
        <v>4.2408639999999997E-2</v>
      </c>
    </row>
    <row r="260" spans="1:27" ht="12.75" customHeight="1">
      <c r="A260" t="s">
        <v>23</v>
      </c>
      <c r="B260" s="3" t="s">
        <v>165</v>
      </c>
      <c r="C260">
        <v>3388</v>
      </c>
      <c r="D260" s="1">
        <v>38991</v>
      </c>
      <c r="E260">
        <v>1853</v>
      </c>
      <c r="F260" s="2">
        <v>0.253</v>
      </c>
      <c r="G260" s="2">
        <f>(C260-E260)/C260</f>
        <v>0.45306965761511214</v>
      </c>
      <c r="H260" s="2">
        <f>(C260-(E260/1.163))/C260</f>
        <v>0.52972455512907324</v>
      </c>
      <c r="I260">
        <f t="shared" si="23"/>
        <v>1618.5954999999999</v>
      </c>
      <c r="J260" s="2">
        <f>(C260-I260)/C260</f>
        <v>0.52225634592680048</v>
      </c>
      <c r="K260" s="2">
        <f>(C260-(I260/1.163))/C260</f>
        <v>0.58921439890524552</v>
      </c>
      <c r="L260">
        <v>1604</v>
      </c>
      <c r="M260" s="2">
        <v>1.2E-2</v>
      </c>
      <c r="N260" s="2">
        <f>(C260-L260)/C260</f>
        <v>0.52656434474616298</v>
      </c>
      <c r="O260" s="2">
        <f>(C260-(L260/1.158))/C260</f>
        <v>0.59116091946991611</v>
      </c>
      <c r="P260">
        <f t="shared" si="27"/>
        <v>1594.376</v>
      </c>
      <c r="Q260" s="2">
        <f>(C260-P260)/C260</f>
        <v>0.529404958677686</v>
      </c>
      <c r="R260" s="2">
        <f>(C260-(P260/1.158))/C260</f>
        <v>0.59361395395309668</v>
      </c>
      <c r="S260" s="2">
        <f t="shared" si="26"/>
        <v>-7.1486127508855191E-3</v>
      </c>
      <c r="T260">
        <v>1484</v>
      </c>
      <c r="U260" s="4">
        <v>0.22500000000000001</v>
      </c>
      <c r="V260" s="2">
        <f>(C260-T260)/C260</f>
        <v>0.56198347107438018</v>
      </c>
      <c r="W260" s="2">
        <f>(C260-(T260/1.148))/C260</f>
        <v>0.61845250093587112</v>
      </c>
      <c r="X260">
        <f t="shared" si="24"/>
        <v>1317.05</v>
      </c>
      <c r="Y260" s="2">
        <f>(C260-X260)/C260</f>
        <v>0.61126033057851237</v>
      </c>
      <c r="Z260" s="2">
        <f>(C260-(X260/1.148))/C260</f>
        <v>0.66137659458058562</v>
      </c>
      <c r="AA260" s="2">
        <f t="shared" si="25"/>
        <v>-8.1855371900826368E-2</v>
      </c>
    </row>
    <row r="261" spans="1:27" ht="12.75" customHeight="1">
      <c r="A261" t="s">
        <v>23</v>
      </c>
      <c r="B261" s="3" t="s">
        <v>166</v>
      </c>
      <c r="C261">
        <v>2806</v>
      </c>
      <c r="D261" s="1">
        <v>38991</v>
      </c>
      <c r="E261">
        <v>1538</v>
      </c>
      <c r="F261" s="2">
        <v>0.23</v>
      </c>
      <c r="G261" s="2">
        <f>(C261-E261)/C261</f>
        <v>0.45188880969351392</v>
      </c>
      <c r="H261" s="2">
        <f>(C261-(E261/1.163))/C261</f>
        <v>0.52870920867885973</v>
      </c>
      <c r="I261">
        <f t="shared" si="23"/>
        <v>1361.13</v>
      </c>
      <c r="J261" s="2">
        <f>(C261-I261)/C261</f>
        <v>0.5149215965787598</v>
      </c>
      <c r="K261" s="2">
        <f>(C261-(I261/1.163))/C261</f>
        <v>0.58290764968079078</v>
      </c>
      <c r="L261">
        <v>1324</v>
      </c>
      <c r="M261" s="2">
        <v>0.27</v>
      </c>
      <c r="N261" s="2">
        <f>(C261-L261)/C261</f>
        <v>0.52815395580898072</v>
      </c>
      <c r="O261" s="2">
        <f>(C261-(L261/1.158))/C261</f>
        <v>0.59253364059497471</v>
      </c>
      <c r="P261">
        <f t="shared" si="27"/>
        <v>1145.26</v>
      </c>
      <c r="Q261" s="2">
        <f>(C261-P261)/C261</f>
        <v>0.59185317177476837</v>
      </c>
      <c r="R261" s="2">
        <f>(C261-(P261/1.158))/C261</f>
        <v>0.64754159911465314</v>
      </c>
      <c r="S261" s="2">
        <f t="shared" si="26"/>
        <v>-7.6931575196008573E-2</v>
      </c>
      <c r="T261">
        <v>1309</v>
      </c>
      <c r="U261" s="4">
        <v>0.19</v>
      </c>
      <c r="V261" s="2">
        <f>(C261-T261)/C261</f>
        <v>0.53349964362081259</v>
      </c>
      <c r="W261" s="2">
        <f>(C261-(T261/1.148))/C261</f>
        <v>0.59364080454774615</v>
      </c>
      <c r="X261">
        <f t="shared" si="24"/>
        <v>1184.645</v>
      </c>
      <c r="Y261" s="2">
        <f>(C261-X261)/C261</f>
        <v>0.57781717747683536</v>
      </c>
      <c r="Z261" s="2">
        <f>(C261-(X261/1.148))/C261</f>
        <v>0.6322449281157102</v>
      </c>
      <c r="AA261" s="2">
        <f t="shared" si="25"/>
        <v>1.4035994297933008E-2</v>
      </c>
    </row>
    <row r="262" spans="1:27" ht="12.75" customHeight="1">
      <c r="A262" t="s">
        <v>23</v>
      </c>
      <c r="B262" s="3" t="s">
        <v>167</v>
      </c>
      <c r="C262">
        <v>2916</v>
      </c>
      <c r="D262" s="1">
        <v>38991</v>
      </c>
      <c r="E262">
        <v>1579</v>
      </c>
      <c r="F262" s="2">
        <v>0.23899999999999999</v>
      </c>
      <c r="G262" s="2">
        <f>(C262-E262)/C262</f>
        <v>0.45850480109739367</v>
      </c>
      <c r="H262" s="2">
        <f>(C262-(E262/1.163))/C262</f>
        <v>0.53439793731504182</v>
      </c>
      <c r="I262">
        <f t="shared" si="23"/>
        <v>1390.3095000000001</v>
      </c>
      <c r="J262" s="2">
        <f>(C262-I262)/C262</f>
        <v>0.52321347736625512</v>
      </c>
      <c r="K262" s="2">
        <f>(C262-(I262/1.163))/C262</f>
        <v>0.59003738380589432</v>
      </c>
      <c r="L262">
        <v>1450</v>
      </c>
      <c r="M262" s="2">
        <v>0.248</v>
      </c>
      <c r="N262" s="2">
        <f>(C262-L262)/C262</f>
        <v>0.50274348422496573</v>
      </c>
      <c r="O262" s="2">
        <f>(C262-(L262/1.158))/C262</f>
        <v>0.57059022817354543</v>
      </c>
      <c r="P262">
        <f t="shared" si="27"/>
        <v>1270.2</v>
      </c>
      <c r="Q262" s="2">
        <f>(C262-P262)/C262</f>
        <v>0.56440329218106999</v>
      </c>
      <c r="R262" s="2">
        <f>(C262-(P262/1.158))/C262</f>
        <v>0.62383703988002581</v>
      </c>
      <c r="S262" s="2">
        <f t="shared" si="26"/>
        <v>-4.1189814814814874E-2</v>
      </c>
      <c r="T262">
        <v>1568</v>
      </c>
      <c r="U262" s="4">
        <v>0.223</v>
      </c>
      <c r="V262" s="2">
        <f>(C262-T262)/C262</f>
        <v>0.46227709190672156</v>
      </c>
      <c r="W262" s="2">
        <f>(C262-(T262/1.148))/C262</f>
        <v>0.53160025427414759</v>
      </c>
      <c r="X262">
        <f t="shared" si="24"/>
        <v>1393.1679999999999</v>
      </c>
      <c r="Y262" s="2">
        <f>(C262-X262)/C262</f>
        <v>0.52223319615912211</v>
      </c>
      <c r="Z262" s="2">
        <f>(C262-(X262/1.148))/C262</f>
        <v>0.58382682592258028</v>
      </c>
      <c r="AA262" s="2">
        <f t="shared" si="25"/>
        <v>4.2170096021947878E-2</v>
      </c>
    </row>
    <row r="263" spans="1:27" ht="12.75" customHeight="1">
      <c r="A263" t="s">
        <v>23</v>
      </c>
      <c r="B263" s="3" t="s">
        <v>168</v>
      </c>
      <c r="C263">
        <v>2429</v>
      </c>
      <c r="D263" s="1">
        <v>38961</v>
      </c>
      <c r="E263">
        <v>1351</v>
      </c>
      <c r="F263" s="2">
        <v>0.28599999999999998</v>
      </c>
      <c r="G263" s="2">
        <f>(C263-E263)/C263</f>
        <v>0.44380403458213258</v>
      </c>
      <c r="H263" s="2">
        <f>(C263-(E263/1.161))/C263</f>
        <v>0.52093370765041569</v>
      </c>
      <c r="I263">
        <f t="shared" si="23"/>
        <v>1157.807</v>
      </c>
      <c r="J263" s="2">
        <f>(C263-I263)/C263</f>
        <v>0.52334005763688762</v>
      </c>
      <c r="K263" s="2">
        <f>(C263-(I263/1.161))/C263</f>
        <v>0.58944018745640625</v>
      </c>
      <c r="L263">
        <v>1264</v>
      </c>
      <c r="M263" s="2">
        <v>0.248</v>
      </c>
      <c r="N263" s="2">
        <f>(C263-L263)/C263</f>
        <v>0.47962124331000411</v>
      </c>
      <c r="O263" s="2">
        <f>((C263-(I263/1.156))/C263)</f>
        <v>0.58766440972049105</v>
      </c>
      <c r="P263">
        <f t="shared" si="27"/>
        <v>1107.2639999999999</v>
      </c>
      <c r="Q263" s="2">
        <f>(C263-P263)/C263</f>
        <v>0.54414820913956363</v>
      </c>
      <c r="R263" s="2">
        <f>(C263-(P263/1.156))/C263</f>
        <v>0.60566454077816922</v>
      </c>
      <c r="S263" s="2">
        <f t="shared" si="26"/>
        <v>-2.0808151502676009E-2</v>
      </c>
      <c r="T263">
        <v>1242</v>
      </c>
      <c r="U263" s="4">
        <v>0.23599999999999999</v>
      </c>
      <c r="V263" s="2">
        <f>(C263-T263)/C263</f>
        <v>0.48867846850555785</v>
      </c>
      <c r="W263" s="2">
        <f>(C263-(T263/1.153))/C263</f>
        <v>0.55652946097619937</v>
      </c>
      <c r="X263">
        <f t="shared" si="24"/>
        <v>1095.444</v>
      </c>
      <c r="Y263" s="2">
        <f>(C263-X263)/C263</f>
        <v>0.54901440922190203</v>
      </c>
      <c r="Z263" s="2">
        <f>Z271</f>
        <v>0.60885898458100784</v>
      </c>
      <c r="AA263" s="2">
        <f t="shared" si="25"/>
        <v>-4.8662000823384011E-3</v>
      </c>
    </row>
    <row r="264" spans="1:27" ht="12.75" customHeight="1">
      <c r="A264" t="s">
        <v>23</v>
      </c>
      <c r="B264" s="3" t="s">
        <v>169</v>
      </c>
      <c r="C264">
        <v>3128</v>
      </c>
      <c r="D264" s="1">
        <v>38991</v>
      </c>
      <c r="E264">
        <v>2005</v>
      </c>
      <c r="F264" s="2">
        <v>0.28100000000000003</v>
      </c>
      <c r="G264" s="2">
        <f>(C264-E264)/C264</f>
        <v>0.35901534526854217</v>
      </c>
      <c r="H264" s="2">
        <f>(C264-(E264/1.163))/C264</f>
        <v>0.44885240349831662</v>
      </c>
      <c r="I264">
        <f t="shared" si="23"/>
        <v>1723.2974999999999</v>
      </c>
      <c r="J264" s="2">
        <f>(C264-I264)/C264</f>
        <v>0.44907368925831204</v>
      </c>
      <c r="K264" s="2">
        <f>(C264-(I264/1.163))/C264</f>
        <v>0.52628864080680315</v>
      </c>
      <c r="L264">
        <v>1982</v>
      </c>
      <c r="M264" s="2">
        <v>0.26200000000000001</v>
      </c>
      <c r="N264" s="2">
        <f>(C264-L264)/C264</f>
        <v>0.36636828644501279</v>
      </c>
      <c r="O264" s="2">
        <f>(C264-(L264/1.158))/C264</f>
        <v>0.45282235444301616</v>
      </c>
      <c r="P264">
        <f t="shared" si="27"/>
        <v>1722.3579999999999</v>
      </c>
      <c r="Q264" s="2">
        <f>(C264-P264)/C264</f>
        <v>0.44937404092071614</v>
      </c>
      <c r="R264" s="2">
        <f>(C264-(P264/1.158))/C264</f>
        <v>0.52450262601098108</v>
      </c>
      <c r="S264" s="2">
        <f t="shared" si="26"/>
        <v>-3.0035166240410804E-4</v>
      </c>
      <c r="T264">
        <v>1864</v>
      </c>
      <c r="U264" s="4">
        <v>0.18</v>
      </c>
      <c r="V264" s="2">
        <f>(C264-T264)/C264</f>
        <v>0.40409207161125321</v>
      </c>
      <c r="W264" s="2">
        <f>(C264-(T264/1.148))/C264</f>
        <v>0.48091643868576056</v>
      </c>
      <c r="X264">
        <f t="shared" si="24"/>
        <v>1696.24</v>
      </c>
      <c r="Y264" s="2">
        <f>(C264-X264)/C264</f>
        <v>0.4577237851662404</v>
      </c>
      <c r="Z264" s="2">
        <f>(C264-(X264/1.148))/C264</f>
        <v>0.5276339592040421</v>
      </c>
      <c r="AA264" s="2">
        <f t="shared" si="25"/>
        <v>-8.3497442455242599E-3</v>
      </c>
    </row>
    <row r="265" spans="1:27" ht="12.75" customHeight="1">
      <c r="A265" t="s">
        <v>23</v>
      </c>
      <c r="B265" s="3" t="s">
        <v>170</v>
      </c>
      <c r="C265">
        <v>2439</v>
      </c>
      <c r="D265" s="1">
        <v>38991</v>
      </c>
      <c r="E265">
        <v>1293</v>
      </c>
      <c r="F265" s="2">
        <v>0.21299999999999999</v>
      </c>
      <c r="G265" s="2">
        <f>(C265-E265)/C265</f>
        <v>0.46986469864698649</v>
      </c>
      <c r="H265" s="2">
        <f>(C265-(E265/1.163))/C265</f>
        <v>0.54416569101202628</v>
      </c>
      <c r="I265">
        <f t="shared" si="23"/>
        <v>1155.2954999999999</v>
      </c>
      <c r="J265" s="2">
        <f>(C265-I265)/C265</f>
        <v>0.52632410824108244</v>
      </c>
      <c r="K265" s="2">
        <f>(C265-(I265/1.163))/C265</f>
        <v>0.59271204491924545</v>
      </c>
      <c r="L265">
        <v>1086</v>
      </c>
      <c r="M265" s="2">
        <v>0.26300000000000001</v>
      </c>
      <c r="N265" s="2">
        <f>(C265-L265)/C265</f>
        <v>0.55473554735547359</v>
      </c>
      <c r="O265" s="2">
        <f>(C265-(L265/1.158))/C265</f>
        <v>0.61548838286310315</v>
      </c>
      <c r="P265">
        <f t="shared" si="27"/>
        <v>943.19100000000003</v>
      </c>
      <c r="Q265" s="2">
        <f>(C265-P265)/C265</f>
        <v>0.61328782287822881</v>
      </c>
      <c r="R265" s="2">
        <f>(C265-(P265/1.158))/C265</f>
        <v>0.66605166051660514</v>
      </c>
      <c r="S265" s="2">
        <f t="shared" si="26"/>
        <v>-8.6963714637146361E-2</v>
      </c>
      <c r="T265">
        <v>1200</v>
      </c>
      <c r="U265" s="4">
        <v>0.24299999999999999</v>
      </c>
      <c r="V265" s="2">
        <f>(C265-T265)/C265</f>
        <v>0.50799507995079951</v>
      </c>
      <c r="W265" s="2">
        <f>(C265-(T265/1.148))/C265</f>
        <v>0.57142428567142811</v>
      </c>
      <c r="X265">
        <f t="shared" si="24"/>
        <v>1054.2</v>
      </c>
      <c r="Y265" s="2">
        <f>(C265-X265)/C265</f>
        <v>0.56777367773677734</v>
      </c>
      <c r="Z265" s="2">
        <f>(C265-(X265/1.148))/C265</f>
        <v>0.62349623496234952</v>
      </c>
      <c r="AA265" s="2">
        <f t="shared" si="25"/>
        <v>4.5514145141451468E-2</v>
      </c>
    </row>
    <row r="266" spans="1:27" ht="12.75" customHeight="1">
      <c r="A266" t="s">
        <v>23</v>
      </c>
      <c r="B266" t="s">
        <v>23</v>
      </c>
      <c r="C266">
        <v>2986</v>
      </c>
      <c r="D266" s="1">
        <v>38961</v>
      </c>
      <c r="E266">
        <v>1697</v>
      </c>
      <c r="F266" s="2">
        <v>0.22</v>
      </c>
      <c r="G266" s="2">
        <f>(C266-E266)/C266</f>
        <v>0.43168117883456131</v>
      </c>
      <c r="H266" s="2">
        <f>(C266-(E266/1.161))/C266</f>
        <v>0.51049197143373071</v>
      </c>
      <c r="I266">
        <f t="shared" si="23"/>
        <v>1510.33</v>
      </c>
      <c r="J266" s="2">
        <f>(C266-I266)/C266</f>
        <v>0.49419624916275956</v>
      </c>
      <c r="K266" s="2">
        <f>(C266-(I266/1.161))/C266</f>
        <v>0.56433785457602026</v>
      </c>
      <c r="L266">
        <v>1467</v>
      </c>
      <c r="M266" s="2">
        <v>0.24399999999999999</v>
      </c>
      <c r="N266" s="2">
        <f>(C266-L266)/C266</f>
        <v>0.50870730073677162</v>
      </c>
      <c r="O266" s="2">
        <f>((C266-(I266/1.156))/C266)</f>
        <v>0.56245350273595118</v>
      </c>
      <c r="P266">
        <f t="shared" si="27"/>
        <v>1288.0260000000001</v>
      </c>
      <c r="Q266" s="2">
        <f>(C266-P266)/C266</f>
        <v>0.56864501004688539</v>
      </c>
      <c r="R266" s="2">
        <f>(C266-(P266/1.156))/C266</f>
        <v>0.62685554502325724</v>
      </c>
      <c r="S266" s="2">
        <f t="shared" si="26"/>
        <v>-7.4448760884125831E-2</v>
      </c>
      <c r="T266">
        <v>1486</v>
      </c>
      <c r="U266" s="4">
        <v>0.23699999999999999</v>
      </c>
      <c r="V266" s="2">
        <f>(C266-T266)/C266</f>
        <v>0.50234427327528464</v>
      </c>
      <c r="W266" s="2">
        <f>(C266-(T266/1.153))/C266</f>
        <v>0.56838185019539</v>
      </c>
      <c r="X266">
        <f t="shared" si="24"/>
        <v>1309.9089999999999</v>
      </c>
      <c r="Y266" s="2">
        <f>(C266-X266)/C266</f>
        <v>0.56131647689216346</v>
      </c>
      <c r="Z266" s="2">
        <f>(C266-(X266/1.153))/C266</f>
        <v>0.61952860094723627</v>
      </c>
      <c r="AA266" s="2">
        <f t="shared" si="25"/>
        <v>7.3285331547219279E-3</v>
      </c>
    </row>
    <row r="267" spans="1:27" ht="12.75" customHeight="1">
      <c r="A267" t="s">
        <v>23</v>
      </c>
      <c r="B267" s="3" t="s">
        <v>171</v>
      </c>
      <c r="C267">
        <v>3223</v>
      </c>
      <c r="D267" s="1">
        <v>38991</v>
      </c>
      <c r="E267">
        <v>1680</v>
      </c>
      <c r="F267" s="2">
        <v>0.32600000000000001</v>
      </c>
      <c r="G267" s="2">
        <f>(C267-E267)/C267</f>
        <v>0.47874650946323299</v>
      </c>
      <c r="H267" s="2">
        <f>(C267-(E267/1.163))/C267</f>
        <v>0.5518026736571221</v>
      </c>
      <c r="I267">
        <f t="shared" si="23"/>
        <v>1406.1599999999999</v>
      </c>
      <c r="J267" s="2">
        <f>(C267-I267)/C267</f>
        <v>0.56371082842072606</v>
      </c>
      <c r="K267" s="2">
        <f>(C267-(I267/1.163))/C267</f>
        <v>0.62485883785101126</v>
      </c>
      <c r="L267">
        <v>1666</v>
      </c>
      <c r="M267" s="2">
        <v>0.248</v>
      </c>
      <c r="N267" s="2">
        <f>(C267-L267)/C267</f>
        <v>0.48309028855103942</v>
      </c>
      <c r="O267" s="2">
        <f>(C267-(L267/1.158))/C267</f>
        <v>0.55361855660711523</v>
      </c>
      <c r="P267">
        <f t="shared" si="27"/>
        <v>1459.4159999999999</v>
      </c>
      <c r="Q267" s="2">
        <f>(C267-P267)/C267</f>
        <v>0.54718709277071054</v>
      </c>
      <c r="R267" s="2">
        <f>(C267-(P267/1.158))/C267</f>
        <v>0.6089698555878329</v>
      </c>
      <c r="S267" s="2">
        <f t="shared" si="26"/>
        <v>1.6523735650015525E-2</v>
      </c>
      <c r="T267">
        <v>1623</v>
      </c>
      <c r="U267" s="4">
        <v>0.23100000000000001</v>
      </c>
      <c r="V267" s="2">
        <f>(C267-T267)/C267</f>
        <v>0.49643189574930191</v>
      </c>
      <c r="W267" s="2">
        <f>(C267-(T267/1.148))/C267</f>
        <v>0.56135182556559393</v>
      </c>
      <c r="X267">
        <f t="shared" si="24"/>
        <v>1435.5435</v>
      </c>
      <c r="Y267" s="2">
        <f>(C267-X267)/C267</f>
        <v>0.55459401179025758</v>
      </c>
      <c r="Z267" s="2">
        <f>(C267-(X267/1.148))/C267</f>
        <v>0.61201568971276787</v>
      </c>
      <c r="AA267" s="2">
        <f t="shared" si="25"/>
        <v>-7.4069190195470425E-3</v>
      </c>
    </row>
    <row r="268" spans="1:27" ht="12.75" customHeight="1">
      <c r="A268" t="s">
        <v>23</v>
      </c>
      <c r="B268" s="3" t="s">
        <v>172</v>
      </c>
      <c r="C268">
        <v>2439</v>
      </c>
      <c r="D268" s="1">
        <v>38991</v>
      </c>
      <c r="E268">
        <v>1467</v>
      </c>
      <c r="F268" s="2">
        <v>0.33500000000000002</v>
      </c>
      <c r="G268" s="2">
        <f>(C268-E268)/C268</f>
        <v>0.39852398523985239</v>
      </c>
      <c r="H268" s="2">
        <f>(C268-(E268/1.163))/C268</f>
        <v>0.4828237190368464</v>
      </c>
      <c r="I268">
        <f t="shared" si="23"/>
        <v>1221.2774999999999</v>
      </c>
      <c r="J268" s="2">
        <f>(C268-I268)/C268</f>
        <v>0.49927121771217714</v>
      </c>
      <c r="K268" s="2">
        <f>(C268-(I268/1.163))/C268</f>
        <v>0.5694507460981747</v>
      </c>
      <c r="L268">
        <v>1315</v>
      </c>
      <c r="M268" s="2">
        <v>0.248</v>
      </c>
      <c r="N268" s="2">
        <f>(C268-L268)/C268</f>
        <v>0.46084460844608444</v>
      </c>
      <c r="O268" s="2">
        <f>(C268-(L268/1.158))/C268</f>
        <v>0.53440812473755128</v>
      </c>
      <c r="P268">
        <f t="shared" si="27"/>
        <v>1151.94</v>
      </c>
      <c r="Q268" s="2">
        <f>(C268-P268)/C268</f>
        <v>0.52769987699876997</v>
      </c>
      <c r="R268" s="2">
        <f>(C268-(P268/1.158))/C268</f>
        <v>0.5921415172700949</v>
      </c>
      <c r="S268" s="2">
        <f t="shared" si="26"/>
        <v>-2.8428659286592828E-2</v>
      </c>
      <c r="T268">
        <v>1330</v>
      </c>
      <c r="U268" s="4">
        <v>0.28599999999999998</v>
      </c>
      <c r="V268" s="2">
        <f>(C268-T268)/C268</f>
        <v>0.45469454694546946</v>
      </c>
      <c r="W268" s="2">
        <f>(C268-(T268/1.148))/C268</f>
        <v>0.52499524995249947</v>
      </c>
      <c r="X268">
        <f t="shared" si="24"/>
        <v>1139.81</v>
      </c>
      <c r="Y268" s="2">
        <f>(C268-X268)/C268</f>
        <v>0.53267322673226736</v>
      </c>
      <c r="Z268" s="2">
        <f>(C268-(X268/1.148))/C268</f>
        <v>0.59292092920929207</v>
      </c>
      <c r="AA268" s="2">
        <f t="shared" si="25"/>
        <v>-4.9733497334973897E-3</v>
      </c>
    </row>
    <row r="269" spans="1:27" ht="12.75" customHeight="1">
      <c r="A269" t="s">
        <v>4</v>
      </c>
      <c r="C269">
        <v>1836</v>
      </c>
      <c r="D269" s="1">
        <v>39479</v>
      </c>
      <c r="L269">
        <v>1313</v>
      </c>
      <c r="M269" s="2">
        <v>0.19600000000000001</v>
      </c>
      <c r="N269" s="2">
        <f>(C269-L269)/C269</f>
        <v>0.28485838779956429</v>
      </c>
      <c r="O269" s="2">
        <f>(C269-(L269/1.107))/C269</f>
        <v>0.35398228346844107</v>
      </c>
      <c r="P269">
        <f t="shared" si="27"/>
        <v>1184.326</v>
      </c>
      <c r="Q269" s="2">
        <f>(C269-P269)/C269</f>
        <v>0.35494226579520693</v>
      </c>
      <c r="R269" s="2">
        <f>(C269-(P269/1.158))/C269</f>
        <v>0.44295532452090403</v>
      </c>
      <c r="S269" s="2"/>
      <c r="T269">
        <v>1206</v>
      </c>
      <c r="U269" s="4">
        <v>0.20200000000000001</v>
      </c>
      <c r="V269" s="2">
        <f>(C269-T269)/C269</f>
        <v>0.34313725490196079</v>
      </c>
      <c r="W269" s="2">
        <f>(C269-(T269/1.101))/C269</f>
        <v>0.40339441862121772</v>
      </c>
      <c r="X269">
        <f t="shared" si="24"/>
        <v>1084.194</v>
      </c>
      <c r="Y269" s="2">
        <f>(C269-X269)/C269</f>
        <v>0.40948039215686277</v>
      </c>
      <c r="Z269" s="2">
        <f>(C269-(X269/1.101))/C269</f>
        <v>0.46365158234047482</v>
      </c>
      <c r="AA269" s="2">
        <f t="shared" si="25"/>
        <v>-5.4538126361655836E-2</v>
      </c>
    </row>
    <row r="270" spans="1:27" ht="12.75" customHeight="1">
      <c r="A270" t="s">
        <v>4</v>
      </c>
      <c r="B270" t="s">
        <v>4</v>
      </c>
      <c r="C270" t="s">
        <v>295</v>
      </c>
      <c r="R270" s="2"/>
      <c r="S270" s="2"/>
      <c r="T270">
        <v>1437</v>
      </c>
      <c r="U270" s="4">
        <v>0.223</v>
      </c>
      <c r="V270" s="2" t="e">
        <f>(C270-T270)/C270</f>
        <v>#VALUE!</v>
      </c>
      <c r="X270">
        <f t="shared" si="24"/>
        <v>1276.7745</v>
      </c>
      <c r="Y270" s="2">
        <v>0</v>
      </c>
      <c r="AA270" s="2">
        <f t="shared" si="25"/>
        <v>0</v>
      </c>
    </row>
    <row r="271" spans="1:27" ht="12.75" customHeight="1">
      <c r="A271" t="s">
        <v>20</v>
      </c>
      <c r="C271">
        <v>2079</v>
      </c>
      <c r="D271" s="1">
        <v>38961</v>
      </c>
      <c r="E271">
        <v>1162</v>
      </c>
      <c r="F271" s="2">
        <v>0.26400000000000001</v>
      </c>
      <c r="G271" s="2">
        <f>(C271-E271)/C271</f>
        <v>0.44107744107744107</v>
      </c>
      <c r="H271" s="2">
        <f>(C271-(E271/1.161))/C271</f>
        <v>0.51858522056627143</v>
      </c>
      <c r="I271">
        <f t="shared" si="23"/>
        <v>1008.616</v>
      </c>
      <c r="J271" s="2">
        <f>(C271-I271)/C271</f>
        <v>0.5148552188552189</v>
      </c>
      <c r="K271" s="2">
        <f>(C271-(I271/1.161))/C271</f>
        <v>0.58213197145152362</v>
      </c>
      <c r="L271">
        <v>1059</v>
      </c>
      <c r="M271" s="2">
        <v>0.22700000000000001</v>
      </c>
      <c r="N271" s="2">
        <f>(C271-L271)/C271</f>
        <v>0.49062049062049062</v>
      </c>
      <c r="O271" s="2">
        <f>((C271-(I271/1.156))/C271)</f>
        <v>0.58032458378479146</v>
      </c>
      <c r="P271">
        <f t="shared" si="27"/>
        <v>938.80349999999999</v>
      </c>
      <c r="Q271" s="2">
        <f>(C271-P271)/C271</f>
        <v>0.54843506493506489</v>
      </c>
      <c r="R271" s="2">
        <f>(C271-(P271/1.156))/C271</f>
        <v>0.60937289354244362</v>
      </c>
      <c r="S271" s="2">
        <f t="shared" si="26"/>
        <v>-3.3579846079845987E-2</v>
      </c>
      <c r="T271">
        <v>963</v>
      </c>
      <c r="U271" s="4">
        <v>0.217</v>
      </c>
      <c r="V271" s="2">
        <f>(C271-T271)/C271</f>
        <v>0.53679653679653683</v>
      </c>
      <c r="W271" s="2">
        <f>(C271-(T271/1.153))/C271</f>
        <v>0.59826239097704836</v>
      </c>
      <c r="X271">
        <f t="shared" si="24"/>
        <v>858.5145</v>
      </c>
      <c r="Y271" s="2">
        <f>(C271-X271)/C271</f>
        <v>0.58705411255411255</v>
      </c>
      <c r="Z271" s="2">
        <f>(C263-(X263/1.153))/C263</f>
        <v>0.60885898458100784</v>
      </c>
      <c r="AA271" s="2">
        <f t="shared" si="25"/>
        <v>-3.8619047619047664E-2</v>
      </c>
    </row>
    <row r="272" spans="1:27" ht="12.75" customHeight="1">
      <c r="A272" t="s">
        <v>20</v>
      </c>
      <c r="B272" t="s">
        <v>108</v>
      </c>
      <c r="C272">
        <v>2451</v>
      </c>
      <c r="D272" s="1">
        <v>38991</v>
      </c>
      <c r="E272">
        <v>1086</v>
      </c>
      <c r="F272" s="2">
        <v>0.23899999999999999</v>
      </c>
      <c r="G272" s="2">
        <f>(C272-E272)/C272</f>
        <v>0.55691554467564264</v>
      </c>
      <c r="H272" s="2">
        <f>(C272-(E272/1.163))/C272</f>
        <v>0.61901594555085349</v>
      </c>
      <c r="I272">
        <f t="shared" si="23"/>
        <v>956.22300000000007</v>
      </c>
      <c r="J272" s="2">
        <f>(C272-I272)/C272</f>
        <v>0.60986413708690335</v>
      </c>
      <c r="K272" s="2">
        <f>(C272-(I272/1.163))/C272</f>
        <v>0.66454354005752658</v>
      </c>
      <c r="L272">
        <v>983</v>
      </c>
      <c r="M272" s="2">
        <v>0.22700000000000001</v>
      </c>
      <c r="N272" s="2">
        <f>(C272-L272)/C272</f>
        <v>0.59893920848633209</v>
      </c>
      <c r="O272" s="2">
        <f>(C272-(L272/1.158))/C272</f>
        <v>0.65366080180166852</v>
      </c>
      <c r="P272">
        <f t="shared" si="27"/>
        <v>871.42949999999996</v>
      </c>
      <c r="Q272" s="2">
        <f>(C272-P272)/C272</f>
        <v>0.64445960832313343</v>
      </c>
      <c r="R272" s="2">
        <f>(C272-(P272/1.158))/C272</f>
        <v>0.69297030079717914</v>
      </c>
      <c r="S272" s="2">
        <f t="shared" si="26"/>
        <v>-3.459547123623008E-2</v>
      </c>
      <c r="U272" s="4">
        <v>1.4E-2</v>
      </c>
      <c r="V272" s="2">
        <f>(C272-T272)/C272</f>
        <v>1</v>
      </c>
      <c r="W272" s="2">
        <f>(C272-(T272/1.148))/C272</f>
        <v>1</v>
      </c>
      <c r="X272">
        <f t="shared" si="24"/>
        <v>0</v>
      </c>
      <c r="Y272" s="2">
        <f>(C272-X272)/C272</f>
        <v>1</v>
      </c>
      <c r="Z272" s="2">
        <f>(C272-(X272/1.148))/C272</f>
        <v>1</v>
      </c>
      <c r="AA272" s="2">
        <f t="shared" si="25"/>
        <v>-0.35554039167686657</v>
      </c>
    </row>
    <row r="273" spans="1:27" ht="12.75" customHeight="1">
      <c r="A273" t="s">
        <v>20</v>
      </c>
      <c r="B273" t="s">
        <v>109</v>
      </c>
      <c r="C273">
        <v>1843</v>
      </c>
      <c r="D273" s="1">
        <v>38991</v>
      </c>
      <c r="E273">
        <v>807</v>
      </c>
      <c r="F273" s="2">
        <v>0.23899999999999999</v>
      </c>
      <c r="G273" s="2">
        <f>(C273-E273)/C273</f>
        <v>0.56212696690179054</v>
      </c>
      <c r="H273" s="2">
        <f>(C273-(E273/1.163))/C273</f>
        <v>0.62349696208236505</v>
      </c>
      <c r="I273">
        <f t="shared" si="23"/>
        <v>710.56350000000009</v>
      </c>
      <c r="J273" s="2">
        <f>(C273-I273)/C273</f>
        <v>0.61445279435702649</v>
      </c>
      <c r="K273" s="2">
        <f>(C273-(I273/1.163))/C273</f>
        <v>0.6684890751135224</v>
      </c>
      <c r="L273">
        <v>854</v>
      </c>
      <c r="M273" s="2">
        <v>0.32600000000000001</v>
      </c>
      <c r="N273" s="2">
        <f>(C273-L273)/C273</f>
        <v>0.53662506782419972</v>
      </c>
      <c r="O273" s="2">
        <f>(C273-(L273/1.158))/C273</f>
        <v>0.59984893594490474</v>
      </c>
      <c r="P273">
        <f t="shared" si="27"/>
        <v>714.798</v>
      </c>
      <c r="Q273" s="2">
        <f>(C273-P273)/C273</f>
        <v>0.61215518176885508</v>
      </c>
      <c r="R273" s="2">
        <f>(C273-(P273/1.158))/C273</f>
        <v>0.66507355938588519</v>
      </c>
      <c r="S273" s="2">
        <f t="shared" si="26"/>
        <v>2.2976125881714049E-3</v>
      </c>
      <c r="T273">
        <v>682</v>
      </c>
      <c r="U273" s="4">
        <v>0.45500000000000002</v>
      </c>
      <c r="V273" s="2">
        <f>(C273-T273)/C273</f>
        <v>0.6299511665762344</v>
      </c>
      <c r="W273" s="2">
        <f>(C273-(T273/1.148))/C273</f>
        <v>0.6776578106064759</v>
      </c>
      <c r="X273">
        <f t="shared" si="24"/>
        <v>526.84500000000003</v>
      </c>
      <c r="Y273" s="2">
        <f>(C273-X273)/C273</f>
        <v>0.71413727618014111</v>
      </c>
      <c r="Z273" s="2">
        <f>(C273-(X273/1.148))/C273</f>
        <v>0.75099065869350268</v>
      </c>
      <c r="AA273" s="2">
        <f t="shared" si="25"/>
        <v>-0.10198209441128603</v>
      </c>
    </row>
    <row r="274" spans="1:27" ht="12.75" customHeight="1">
      <c r="A274" t="s">
        <v>20</v>
      </c>
      <c r="B274" t="s">
        <v>110</v>
      </c>
      <c r="C274">
        <v>2319</v>
      </c>
      <c r="D274" s="1">
        <v>38991</v>
      </c>
      <c r="E274">
        <v>1123</v>
      </c>
      <c r="F274" s="2">
        <v>0.23300000000000001</v>
      </c>
      <c r="G274" s="2">
        <f>(C274-E274)/C274</f>
        <v>0.51573954290642521</v>
      </c>
      <c r="H274" s="2">
        <f>(C274-(E274/1.163))/C274</f>
        <v>0.58361095692727882</v>
      </c>
      <c r="I274">
        <f t="shared" si="23"/>
        <v>992.17049999999995</v>
      </c>
      <c r="J274" s="2">
        <f>(C274-I274)/C274</f>
        <v>0.57215588615782664</v>
      </c>
      <c r="K274" s="2">
        <f>(C274-(I274/1.163))/C274</f>
        <v>0.63212028044525082</v>
      </c>
      <c r="L274">
        <v>967</v>
      </c>
      <c r="M274" s="2">
        <v>0.24099999999999999</v>
      </c>
      <c r="N274" s="2">
        <f>(C274-L274)/C274</f>
        <v>0.58300991806813285</v>
      </c>
      <c r="O274" s="2">
        <f>(C274-(L274/1.158))/C274</f>
        <v>0.63990493788267078</v>
      </c>
      <c r="P274">
        <f t="shared" si="27"/>
        <v>850.47649999999999</v>
      </c>
      <c r="Q274" s="2">
        <f>(C274-P274)/C274</f>
        <v>0.63325722294092279</v>
      </c>
      <c r="R274" s="2">
        <f>(C274-(P274/1.158))/C274</f>
        <v>0.68329639286780908</v>
      </c>
      <c r="S274" s="2">
        <f t="shared" si="26"/>
        <v>-6.110133678309615E-2</v>
      </c>
      <c r="T274">
        <v>1022</v>
      </c>
      <c r="U274" s="4">
        <v>0.106</v>
      </c>
      <c r="V274" s="2">
        <f>(C274-T274)/C274</f>
        <v>0.55929279862009484</v>
      </c>
      <c r="W274" s="2">
        <f>(C274-(T274/1.148))/C274</f>
        <v>0.61610870959938568</v>
      </c>
      <c r="X274">
        <f t="shared" si="24"/>
        <v>967.83399999999995</v>
      </c>
      <c r="Y274" s="2">
        <f>(C274-X274)/C274</f>
        <v>0.58265028029322996</v>
      </c>
      <c r="Z274" s="2">
        <f>(C274-(X274/1.148))/C274</f>
        <v>0.6364549479906183</v>
      </c>
      <c r="AA274" s="2">
        <f t="shared" si="25"/>
        <v>5.0606942647692832E-2</v>
      </c>
    </row>
    <row r="275" spans="1:27" ht="12.75" customHeight="1">
      <c r="A275" t="s">
        <v>20</v>
      </c>
      <c r="B275" t="s">
        <v>111</v>
      </c>
      <c r="C275">
        <v>2001</v>
      </c>
      <c r="D275" s="1">
        <v>38991</v>
      </c>
      <c r="E275">
        <v>1095</v>
      </c>
      <c r="F275" s="2">
        <v>0.30099999999999999</v>
      </c>
      <c r="G275" s="2">
        <f>(C275-E275)/C275</f>
        <v>0.45277361319340331</v>
      </c>
      <c r="H275" s="2">
        <f>(C275-(E275/1.163))/C275</f>
        <v>0.52947000274583267</v>
      </c>
      <c r="I275">
        <f t="shared" si="23"/>
        <v>930.20249999999999</v>
      </c>
      <c r="J275" s="2">
        <f>(C275-I275)/C275</f>
        <v>0.53513118440779617</v>
      </c>
      <c r="K275" s="2">
        <f>(C275-(I275/1.163))/C275</f>
        <v>0.60028476733258485</v>
      </c>
      <c r="L275">
        <v>929</v>
      </c>
      <c r="M275" s="2">
        <v>0.182</v>
      </c>
      <c r="N275" s="2">
        <f>(C275-L275)/C275</f>
        <v>0.53573213393303354</v>
      </c>
      <c r="O275" s="2">
        <f>(C275-(L275/1.158))/C275</f>
        <v>0.59907783586617747</v>
      </c>
      <c r="P275">
        <f t="shared" si="27"/>
        <v>844.46100000000001</v>
      </c>
      <c r="Q275" s="2">
        <f>(C275-P275)/C275</f>
        <v>0.57798050974512738</v>
      </c>
      <c r="R275" s="2">
        <f>(C275-(P275/1.158))/C275</f>
        <v>0.63556175280235516</v>
      </c>
      <c r="S275" s="2">
        <f t="shared" si="26"/>
        <v>-4.2849325337331212E-2</v>
      </c>
      <c r="T275">
        <v>998</v>
      </c>
      <c r="U275" s="4">
        <v>0.19700000000000001</v>
      </c>
      <c r="V275" s="2">
        <f>(C275-T275)/C275</f>
        <v>0.50124937531234381</v>
      </c>
      <c r="W275" s="2">
        <f>(C275-(T275/1.148))/C275</f>
        <v>0.56554823633479423</v>
      </c>
      <c r="X275">
        <f t="shared" si="24"/>
        <v>899.697</v>
      </c>
      <c r="Y275" s="2">
        <f>(C275-X275)/C275</f>
        <v>0.55037631184407787</v>
      </c>
      <c r="Z275" s="2">
        <f>(C275-(X275/1.148))/C275</f>
        <v>0.60834173505581701</v>
      </c>
      <c r="AA275" s="2">
        <f t="shared" si="25"/>
        <v>2.760419790104951E-2</v>
      </c>
    </row>
    <row r="276" spans="1:27" ht="12.75" customHeight="1">
      <c r="A276" t="s">
        <v>20</v>
      </c>
      <c r="B276" t="s">
        <v>112</v>
      </c>
      <c r="C276">
        <v>2271</v>
      </c>
      <c r="D276" s="1">
        <v>38991</v>
      </c>
      <c r="E276">
        <v>1201</v>
      </c>
      <c r="F276" s="2">
        <v>0.27200000000000002</v>
      </c>
      <c r="G276" s="2">
        <f>(C276-E276)/C276</f>
        <v>0.4711580801409071</v>
      </c>
      <c r="H276" s="2">
        <f>(C276-(E276/1.163))/C276</f>
        <v>0.54527779891737493</v>
      </c>
      <c r="I276">
        <f t="shared" si="23"/>
        <v>1037.664</v>
      </c>
      <c r="J276" s="2">
        <f>(C276-I276)/C276</f>
        <v>0.54308058124174374</v>
      </c>
      <c r="K276" s="2">
        <f>(C276-(I276/1.163))/C276</f>
        <v>0.60712001826461204</v>
      </c>
      <c r="L276">
        <v>1114</v>
      </c>
      <c r="M276" s="2">
        <v>0.161</v>
      </c>
      <c r="N276" s="2">
        <f>(C276-L276)/C276</f>
        <v>0.50946719506825189</v>
      </c>
      <c r="O276" s="2">
        <f>(C276-(L276/1.158))/C276</f>
        <v>0.57639654150971664</v>
      </c>
      <c r="P276">
        <f t="shared" si="27"/>
        <v>1024.3230000000001</v>
      </c>
      <c r="Q276" s="2">
        <f>(C276-P276)/C276</f>
        <v>0.54895508586525754</v>
      </c>
      <c r="R276" s="2">
        <f>(C276-(P276/1.158))/C276</f>
        <v>0.61049661991818438</v>
      </c>
      <c r="S276" s="2">
        <f t="shared" si="26"/>
        <v>-5.8745046235137988E-3</v>
      </c>
      <c r="T276">
        <v>925</v>
      </c>
      <c r="U276" s="4">
        <v>0.27100000000000002</v>
      </c>
      <c r="V276" s="2">
        <f>(C276-T276)/C276</f>
        <v>0.59269044473800092</v>
      </c>
      <c r="W276" s="2">
        <f>(C276-(T276/1.148))/C276</f>
        <v>0.64520073583449555</v>
      </c>
      <c r="X276">
        <f t="shared" si="24"/>
        <v>799.66250000000002</v>
      </c>
      <c r="Y276" s="2">
        <f>(C276-X276)/C276</f>
        <v>0.64788088947600175</v>
      </c>
      <c r="Z276" s="2">
        <f>(C276-(X276/1.148))/C276</f>
        <v>0.69327603612892141</v>
      </c>
      <c r="AA276" s="2">
        <f t="shared" si="25"/>
        <v>-9.8925803610744212E-2</v>
      </c>
    </row>
    <row r="277" spans="1:27" ht="12.75" customHeight="1">
      <c r="A277" t="s">
        <v>20</v>
      </c>
      <c r="B277" t="s">
        <v>113</v>
      </c>
      <c r="C277">
        <v>2064</v>
      </c>
      <c r="D277" s="1">
        <v>38991</v>
      </c>
      <c r="E277">
        <v>1142</v>
      </c>
      <c r="F277" s="2">
        <v>0.316</v>
      </c>
      <c r="G277" s="2">
        <f>(C277-E277)/C277</f>
        <v>0.44670542635658916</v>
      </c>
      <c r="H277" s="2">
        <f>(C277-(E277/1.163))/C277</f>
        <v>0.52425230125244127</v>
      </c>
      <c r="I277">
        <f t="shared" si="23"/>
        <v>961.56399999999996</v>
      </c>
      <c r="J277" s="2">
        <f>(C277-I277)/C277</f>
        <v>0.53412596899224818</v>
      </c>
      <c r="K277" s="2">
        <f>(C277-(I277/1.163))/C277</f>
        <v>0.59942043765455544</v>
      </c>
      <c r="L277">
        <v>956</v>
      </c>
      <c r="M277" s="2">
        <v>0.26500000000000001</v>
      </c>
      <c r="N277" s="2">
        <f>(C277-L277)/C277</f>
        <v>0.53682170542635654</v>
      </c>
      <c r="O277" s="2">
        <f>(C277-(L277/1.158))/C277</f>
        <v>0.60001874389149967</v>
      </c>
      <c r="P277">
        <f t="shared" si="27"/>
        <v>829.32999999999993</v>
      </c>
      <c r="Q277" s="2">
        <f>(C277-P277)/C277</f>
        <v>0.59819282945736441</v>
      </c>
      <c r="R277" s="2">
        <f>(C277-(P277/1.158))/C277</f>
        <v>0.65301626032587601</v>
      </c>
      <c r="S277" s="2">
        <f t="shared" si="26"/>
        <v>-6.4066860465116227E-2</v>
      </c>
      <c r="T277">
        <v>980</v>
      </c>
      <c r="U277" s="4">
        <v>0.24399999999999999</v>
      </c>
      <c r="V277" s="2">
        <f>(C277-T277)/C277</f>
        <v>0.52519379844961245</v>
      </c>
      <c r="W277" s="2">
        <f>(C277-(T277/1.148))/C277</f>
        <v>0.58640574777840793</v>
      </c>
      <c r="X277">
        <f t="shared" si="24"/>
        <v>860.44</v>
      </c>
      <c r="Y277" s="2">
        <f>(C277-X277)/C277</f>
        <v>0.58312015503875969</v>
      </c>
      <c r="Z277" s="2">
        <f>(C277-(X277/1.148))/C277</f>
        <v>0.63686424654944229</v>
      </c>
      <c r="AA277" s="2">
        <f t="shared" si="25"/>
        <v>1.5072674418604715E-2</v>
      </c>
    </row>
    <row r="278" spans="1:27" ht="12.75" customHeight="1">
      <c r="A278" t="s">
        <v>36</v>
      </c>
      <c r="C278">
        <v>2831</v>
      </c>
      <c r="D278" s="1">
        <v>38961</v>
      </c>
      <c r="E278">
        <v>1412</v>
      </c>
      <c r="F278" s="2">
        <v>0.26800000000000002</v>
      </c>
      <c r="G278" s="2">
        <f>(C278-E278)/C278</f>
        <v>0.50123631225715293</v>
      </c>
      <c r="H278" s="2">
        <f>(C278-(E278/1.161))/C278</f>
        <v>0.57040164707765106</v>
      </c>
      <c r="I278">
        <f t="shared" si="23"/>
        <v>1222.7919999999999</v>
      </c>
      <c r="J278" s="2">
        <f>(C278-I278)/C278</f>
        <v>0.56807064641469451</v>
      </c>
      <c r="K278" s="2">
        <f>(C278-(I278/1.161))/C278</f>
        <v>0.62796782636924586</v>
      </c>
      <c r="L278">
        <v>1327</v>
      </c>
      <c r="M278" s="2">
        <v>0.23599999999999999</v>
      </c>
      <c r="N278" s="2">
        <f>(C278-L278)/C278</f>
        <v>0.531261038502296</v>
      </c>
      <c r="O278" s="2">
        <f>((C278-(I278/1.156))/C278)</f>
        <v>0.62635869067015093</v>
      </c>
      <c r="P278">
        <f t="shared" si="27"/>
        <v>1170.414</v>
      </c>
      <c r="Q278" s="2">
        <f>(C278-P278)/C278</f>
        <v>0.58657223595902508</v>
      </c>
      <c r="R278" s="2">
        <f>(C278-(P278/1.156))/C278</f>
        <v>0.64236352591611157</v>
      </c>
      <c r="S278" s="2">
        <f t="shared" si="26"/>
        <v>-1.8501589544330566E-2</v>
      </c>
      <c r="T278">
        <v>1316</v>
      </c>
      <c r="U278" s="4">
        <v>0.23799999999999999</v>
      </c>
      <c r="V278" s="2">
        <f>(C278-T278)/C278</f>
        <v>0.53514659131049103</v>
      </c>
      <c r="W278" s="2">
        <f>(C278-(T278/1.153))/C278</f>
        <v>0.59683138882089426</v>
      </c>
      <c r="X278">
        <f t="shared" si="24"/>
        <v>1159.396</v>
      </c>
      <c r="Y278" s="2">
        <f>(C278-X278)/C278</f>
        <v>0.59046414694454263</v>
      </c>
      <c r="Z278" s="2">
        <f>(C278-(X278/1.148))/C278</f>
        <v>0.64326145204228447</v>
      </c>
      <c r="AA278" s="2">
        <f t="shared" si="25"/>
        <v>-3.8919109855175549E-3</v>
      </c>
    </row>
    <row r="279" spans="1:27" ht="12.75" customHeight="1">
      <c r="A279" s="3" t="s">
        <v>36</v>
      </c>
      <c r="B279" s="3" t="s">
        <v>186</v>
      </c>
      <c r="C279">
        <v>2101</v>
      </c>
      <c r="D279" s="1">
        <v>38991</v>
      </c>
      <c r="E279">
        <v>1237</v>
      </c>
      <c r="F279" s="2">
        <v>0.23899999999999999</v>
      </c>
      <c r="G279" s="2">
        <f>(C279-E279)/C279</f>
        <v>0.41123274631128032</v>
      </c>
      <c r="H279" s="2">
        <f>(C279-(E279/1.163))/C279</f>
        <v>0.49375128659611378</v>
      </c>
      <c r="I279">
        <f t="shared" si="23"/>
        <v>1089.1785</v>
      </c>
      <c r="J279" s="2">
        <f>(C279-I279)/C279</f>
        <v>0.48159043312708233</v>
      </c>
      <c r="K279" s="2">
        <f>(C279-(I279/1.163))/C279</f>
        <v>0.5542480078478782</v>
      </c>
      <c r="L279">
        <v>1040</v>
      </c>
      <c r="M279" s="2">
        <v>0.218</v>
      </c>
      <c r="N279" s="2">
        <f>(C279-L279)/C279</f>
        <v>0.50499762018086625</v>
      </c>
      <c r="O279" s="2">
        <f>(C279-(L279/1.158))/C279</f>
        <v>0.57253680499211246</v>
      </c>
      <c r="P279">
        <f t="shared" si="27"/>
        <v>926.64</v>
      </c>
      <c r="Q279" s="2">
        <f>(C279-P279)/C279</f>
        <v>0.55895287958115192</v>
      </c>
      <c r="R279" s="2">
        <f>(C279-(P279/1.158))/C279</f>
        <v>0.6191302932479722</v>
      </c>
      <c r="S279" s="2">
        <f t="shared" si="26"/>
        <v>-7.7362446454069589E-2</v>
      </c>
      <c r="T279">
        <v>1001</v>
      </c>
      <c r="U279" s="4">
        <v>8.5999999999999993E-2</v>
      </c>
      <c r="V279" s="2">
        <f>(C279-T279)/C279</f>
        <v>0.52356020942408377</v>
      </c>
      <c r="W279" s="2">
        <f>(C279-(T279/1.148))/C279</f>
        <v>0.58498276082237255</v>
      </c>
      <c r="X279">
        <f t="shared" si="24"/>
        <v>957.95699999999999</v>
      </c>
      <c r="Y279" s="2">
        <f>(C279-X279)/C279</f>
        <v>0.54404712041884817</v>
      </c>
      <c r="Z279" s="2">
        <f>(C279-(X279/1.148))/C279</f>
        <v>0.60282850210701056</v>
      </c>
      <c r="AA279" s="2">
        <f t="shared" si="25"/>
        <v>1.4905759162303744E-2</v>
      </c>
    </row>
    <row r="280" spans="1:27" ht="12.75" customHeight="1">
      <c r="A280" s="3" t="s">
        <v>36</v>
      </c>
      <c r="B280" s="3" t="s">
        <v>187</v>
      </c>
      <c r="C280">
        <v>2109</v>
      </c>
      <c r="D280" s="1">
        <v>38991</v>
      </c>
      <c r="E280">
        <v>1174</v>
      </c>
      <c r="F280" s="2">
        <v>0.29299999999999998</v>
      </c>
      <c r="G280" s="2">
        <f>(C280-E280)/C280</f>
        <v>0.44333807491702226</v>
      </c>
      <c r="H280" s="2">
        <f>(C280-(E280/1.163))/C280</f>
        <v>0.52135690018660552</v>
      </c>
      <c r="I280">
        <f t="shared" si="23"/>
        <v>1002.009</v>
      </c>
      <c r="J280" s="2">
        <f>(C280-I280)/C280</f>
        <v>0.52488904694167848</v>
      </c>
      <c r="K280" s="2">
        <f>(C280-(I280/1.163))/C280</f>
        <v>0.59147811430926789</v>
      </c>
      <c r="L280">
        <v>1057</v>
      </c>
      <c r="M280" s="2">
        <v>0.23599999999999999</v>
      </c>
      <c r="N280" s="2">
        <f>(C280-L280)/C280</f>
        <v>0.49881460407776196</v>
      </c>
      <c r="O280" s="2">
        <f>(C280-(L280/1.158))/C280</f>
        <v>0.56719741284780811</v>
      </c>
      <c r="P280">
        <f t="shared" si="27"/>
        <v>932.274</v>
      </c>
      <c r="Q280" s="2">
        <f>(C280-P280)/C280</f>
        <v>0.55795448079658616</v>
      </c>
      <c r="R280" s="2">
        <f>(C280-(P280/1.158))/C280</f>
        <v>0.61826811813176696</v>
      </c>
      <c r="S280" s="2">
        <f t="shared" si="26"/>
        <v>-3.3065433854907678E-2</v>
      </c>
      <c r="T280">
        <v>1074</v>
      </c>
      <c r="U280" s="4">
        <v>0.109</v>
      </c>
      <c r="V280" s="2">
        <f>(C280-T280)/C280</f>
        <v>0.49075391180654337</v>
      </c>
      <c r="W280" s="2">
        <f>(C280-(T280/1.148))/C280</f>
        <v>0.55640584652137925</v>
      </c>
      <c r="X280">
        <f t="shared" si="24"/>
        <v>1015.467</v>
      </c>
      <c r="Y280" s="2">
        <f>(C280-X280)/C280</f>
        <v>0.51850782361308667</v>
      </c>
      <c r="Z280" s="2">
        <f>(C280-(X280/1.148))/C280</f>
        <v>0.58058172788596407</v>
      </c>
      <c r="AA280" s="2">
        <f t="shared" si="25"/>
        <v>3.9446657183499489E-2</v>
      </c>
    </row>
    <row r="281" spans="1:27" ht="12.75" customHeight="1">
      <c r="A281" s="3" t="s">
        <v>36</v>
      </c>
      <c r="B281" s="3" t="s">
        <v>188</v>
      </c>
      <c r="C281">
        <v>2502</v>
      </c>
      <c r="D281" s="1">
        <v>38991</v>
      </c>
      <c r="E281">
        <v>1725</v>
      </c>
      <c r="F281" s="2">
        <v>0.23899999999999999</v>
      </c>
      <c r="G281" s="2">
        <f>(C281-E281)/C281</f>
        <v>0.31055155875299761</v>
      </c>
      <c r="H281" s="2">
        <f>(C281-(E281/1.163))/C281</f>
        <v>0.40718104793894899</v>
      </c>
      <c r="I281">
        <f t="shared" si="23"/>
        <v>1518.8625000000002</v>
      </c>
      <c r="J281" s="2">
        <f>(C281-I281)/C281</f>
        <v>0.39294064748201429</v>
      </c>
      <c r="K281" s="2">
        <f>(C281-(I281/1.163))/C281</f>
        <v>0.4780229127102445</v>
      </c>
      <c r="L281">
        <v>1536</v>
      </c>
      <c r="M281" s="2">
        <v>0.26900000000000002</v>
      </c>
      <c r="N281" s="2">
        <f>(C281-L281)/C281</f>
        <v>0.38609112709832133</v>
      </c>
      <c r="O281" s="2">
        <f>(C281-(L281/1.158))/C281</f>
        <v>0.46985416847868849</v>
      </c>
      <c r="P281">
        <f t="shared" si="27"/>
        <v>1329.4079999999999</v>
      </c>
      <c r="Q281" s="2">
        <f>(C281-P281)/C281</f>
        <v>0.46866187050359714</v>
      </c>
      <c r="R281" s="2">
        <f>(C281-(P281/1.158))/C281</f>
        <v>0.54115878281830498</v>
      </c>
      <c r="S281" s="2">
        <f t="shared" si="26"/>
        <v>-7.5721223021582851E-2</v>
      </c>
      <c r="T281">
        <v>1714</v>
      </c>
      <c r="U281" s="4">
        <v>0.42099999999999999</v>
      </c>
      <c r="V281" s="2">
        <f>(C281-T281)/C281</f>
        <v>0.31494804156674661</v>
      </c>
      <c r="W281" s="2">
        <f>(C281-(T281/1.148))/C281</f>
        <v>0.40326484457033668</v>
      </c>
      <c r="X281">
        <f t="shared" si="24"/>
        <v>1353.203</v>
      </c>
      <c r="Y281" s="2">
        <f>(C281-X281)/C281</f>
        <v>0.45915147881694646</v>
      </c>
      <c r="Z281" s="2">
        <f>(C281-(X281/1.148))/C281</f>
        <v>0.52887759478828078</v>
      </c>
      <c r="AA281" s="2">
        <f t="shared" si="25"/>
        <v>9.5103916866506877E-3</v>
      </c>
    </row>
    <row r="282" spans="1:27" ht="12.75" customHeight="1">
      <c r="A282" s="3" t="s">
        <v>36</v>
      </c>
      <c r="B282" s="3" t="s">
        <v>189</v>
      </c>
      <c r="C282">
        <v>2209</v>
      </c>
      <c r="D282" s="1">
        <v>38991</v>
      </c>
      <c r="E282">
        <v>1283</v>
      </c>
      <c r="F282" s="2">
        <v>0.27</v>
      </c>
      <c r="G282" s="2">
        <f>(C282-E282)/C282</f>
        <v>0.41919420552286102</v>
      </c>
      <c r="H282" s="2">
        <f>(C282-(E282/1.163))/C282</f>
        <v>0.50059690930598544</v>
      </c>
      <c r="I282">
        <f t="shared" si="23"/>
        <v>1109.7950000000001</v>
      </c>
      <c r="J282" s="2">
        <f>(C282-I282)/C282</f>
        <v>0.49760298777727474</v>
      </c>
      <c r="K282" s="2">
        <f>(C282-(I282/1.163))/C282</f>
        <v>0.56801632654967738</v>
      </c>
      <c r="L282">
        <v>1137</v>
      </c>
      <c r="M282" s="2">
        <v>0.23599999999999999</v>
      </c>
      <c r="N282" s="2">
        <f>(C282-L282)/C282</f>
        <v>0.48528746038931642</v>
      </c>
      <c r="O282" s="2">
        <f>(C282-(L282/1.158))/C282</f>
        <v>0.55551594161426288</v>
      </c>
      <c r="P282">
        <f t="shared" si="27"/>
        <v>1002.8340000000001</v>
      </c>
      <c r="Q282" s="2">
        <f>(C282-P282)/C282</f>
        <v>0.54602354006337706</v>
      </c>
      <c r="R282" s="2">
        <f>(C282-(P282/1.158))/C282</f>
        <v>0.60796506050377974</v>
      </c>
      <c r="S282" s="2">
        <f t="shared" si="26"/>
        <v>-4.8420552286102314E-2</v>
      </c>
      <c r="T282">
        <v>1113</v>
      </c>
      <c r="U282" s="4">
        <v>0.27300000000000002</v>
      </c>
      <c r="V282" s="2">
        <f>(C282-T282)/C282</f>
        <v>0.49615210502489815</v>
      </c>
      <c r="W282" s="2">
        <f>(C282-(T282/1.148))/C282</f>
        <v>0.5611081054223851</v>
      </c>
      <c r="X282">
        <f t="shared" si="24"/>
        <v>961.07549999999992</v>
      </c>
      <c r="Y282" s="2">
        <f>(C282-X282)/C282</f>
        <v>0.56492734268899958</v>
      </c>
      <c r="Z282" s="2">
        <f>(C282-(X282/1.148))/C282</f>
        <v>0.62101684903222965</v>
      </c>
      <c r="AA282" s="2">
        <f t="shared" si="25"/>
        <v>-1.8903802625622523E-2</v>
      </c>
    </row>
    <row r="283" spans="1:27" ht="12.75" customHeight="1">
      <c r="A283" s="3" t="s">
        <v>36</v>
      </c>
      <c r="B283" s="3" t="s">
        <v>280</v>
      </c>
      <c r="C283">
        <v>1924</v>
      </c>
      <c r="D283" s="1">
        <v>39448</v>
      </c>
      <c r="E283">
        <v>1060</v>
      </c>
      <c r="F283" s="2">
        <v>0.26800000000000002</v>
      </c>
      <c r="G283" s="2">
        <f>(C283-E283)/C283</f>
        <v>0.44906444906444909</v>
      </c>
      <c r="H283" s="2">
        <f>(C283-(E283/1.159))/C283</f>
        <v>0.5246457714102235</v>
      </c>
      <c r="I283">
        <f t="shared" si="23"/>
        <v>917.96</v>
      </c>
      <c r="J283" s="2">
        <f>(C283-I283)/C283</f>
        <v>0.52288981288981284</v>
      </c>
      <c r="K283" s="2">
        <f>(C283-(I283/1.153))/C283</f>
        <v>0.58620105194259575</v>
      </c>
      <c r="L283">
        <v>1002</v>
      </c>
      <c r="M283" s="2">
        <v>0.23599999999999999</v>
      </c>
      <c r="N283" s="2">
        <f>(C283-L283)/C283</f>
        <v>0.47920997920997921</v>
      </c>
      <c r="O283" s="2">
        <f>(C283-(L283/1.147))/C283</f>
        <v>0.54595464621619805</v>
      </c>
      <c r="P283">
        <f t="shared" si="27"/>
        <v>883.76400000000001</v>
      </c>
      <c r="Q283" s="2">
        <f>(C283-P283)/C283</f>
        <v>0.54066320166320159</v>
      </c>
      <c r="R283" s="2">
        <f t="shared" ref="R283" si="28">J283-O283</f>
        <v>-2.3064833326385203E-2</v>
      </c>
      <c r="S283" s="2">
        <f t="shared" si="26"/>
        <v>-1.7773388773388743E-2</v>
      </c>
      <c r="T283">
        <v>893</v>
      </c>
      <c r="U283" s="4">
        <v>0.378</v>
      </c>
      <c r="V283" s="2">
        <f>(C283-T283)/C283</f>
        <v>0.53586278586278591</v>
      </c>
      <c r="W283" s="2">
        <f>(C283-(T283/1.103))/C283</f>
        <v>0.57920470159817394</v>
      </c>
      <c r="X283">
        <f t="shared" si="24"/>
        <v>724.22299999999996</v>
      </c>
      <c r="Y283" s="2">
        <f>(C283-X283)/C283</f>
        <v>0.62358471933471937</v>
      </c>
      <c r="Z283" s="2">
        <f>(C283-(X283/1.103))/C283</f>
        <v>0.65873501299611914</v>
      </c>
      <c r="AA283" s="2">
        <f t="shared" si="25"/>
        <v>-8.2921517671517786E-2</v>
      </c>
    </row>
    <row r="284" spans="1:27" ht="12.75" customHeight="1">
      <c r="A284" s="3" t="s">
        <v>36</v>
      </c>
      <c r="B284" s="3" t="s">
        <v>190</v>
      </c>
      <c r="C284">
        <v>1629</v>
      </c>
      <c r="D284" s="1">
        <v>38991</v>
      </c>
      <c r="E284">
        <v>1064</v>
      </c>
      <c r="F284" s="2">
        <v>0.219</v>
      </c>
      <c r="G284" s="2">
        <f>(C284-E284)/C284</f>
        <v>0.34683855125844076</v>
      </c>
      <c r="H284" s="2">
        <f>(C284-(E284/1.163))/C284</f>
        <v>0.43838224527810904</v>
      </c>
      <c r="I284">
        <f t="shared" si="23"/>
        <v>947.49199999999996</v>
      </c>
      <c r="J284" s="2">
        <f>(C284-I284)/C284</f>
        <v>0.41835972989564152</v>
      </c>
      <c r="K284" s="2">
        <f>(C284-(I284/1.163))/C284</f>
        <v>0.49987938942015614</v>
      </c>
      <c r="L284">
        <v>924</v>
      </c>
      <c r="M284" s="2">
        <v>0.23599999999999999</v>
      </c>
      <c r="N284" s="2">
        <f>(C284-L284)/C284</f>
        <v>0.43278084714548803</v>
      </c>
      <c r="O284" s="2">
        <f>(C284-(L284/1.158))/C284</f>
        <v>0.51017344313081869</v>
      </c>
      <c r="P284">
        <f t="shared" si="27"/>
        <v>814.96799999999996</v>
      </c>
      <c r="Q284" s="2">
        <f>(C284-P284)/C284</f>
        <v>0.49971270718232047</v>
      </c>
      <c r="R284" s="2">
        <f>(C284-(P284/1.158))/C284</f>
        <v>0.56797297684138204</v>
      </c>
      <c r="S284" s="2">
        <f t="shared" si="26"/>
        <v>-8.1352977286678951E-2</v>
      </c>
      <c r="T284">
        <v>1002</v>
      </c>
      <c r="U284" s="4">
        <v>0.17599999999999999</v>
      </c>
      <c r="V284" s="2">
        <f>(C284-T284)/C284</f>
        <v>0.38489871086556171</v>
      </c>
      <c r="W284" s="2">
        <f>(C284-(T284/1.148))/C284</f>
        <v>0.46419748333237082</v>
      </c>
      <c r="X284">
        <f t="shared" si="24"/>
        <v>913.82400000000007</v>
      </c>
      <c r="Y284" s="2">
        <f>(C284-X284)/C284</f>
        <v>0.43902762430939224</v>
      </c>
      <c r="Z284" s="2">
        <f>(C284-(X284/1.148))/C284</f>
        <v>0.51134810479912207</v>
      </c>
      <c r="AA284" s="2">
        <f t="shared" si="25"/>
        <v>6.0685082872928231E-2</v>
      </c>
    </row>
    <row r="285" spans="1:27" ht="12.75" customHeight="1">
      <c r="A285" s="3" t="s">
        <v>36</v>
      </c>
      <c r="B285" s="3" t="s">
        <v>191</v>
      </c>
      <c r="C285">
        <v>1876</v>
      </c>
      <c r="D285" s="1">
        <v>38991</v>
      </c>
      <c r="E285">
        <v>1191</v>
      </c>
      <c r="F285" s="2">
        <v>0.32</v>
      </c>
      <c r="G285" s="2">
        <f>(C285-E285)/C285</f>
        <v>0.36513859275053306</v>
      </c>
      <c r="H285" s="2">
        <f>(C285-(E285/1.163))/C285</f>
        <v>0.45411744862470593</v>
      </c>
      <c r="I285">
        <f t="shared" si="23"/>
        <v>1000.4399999999999</v>
      </c>
      <c r="J285" s="2">
        <f>(C285-I285)/C285</f>
        <v>0.46671641791044777</v>
      </c>
      <c r="K285" s="2">
        <f>(C285-(I285/1.163))/C285</f>
        <v>0.54145865684475303</v>
      </c>
      <c r="L285">
        <v>965</v>
      </c>
      <c r="M285" s="2">
        <v>0.127</v>
      </c>
      <c r="N285" s="2">
        <f>(C285-L285)/C285</f>
        <v>0.48560767590618337</v>
      </c>
      <c r="O285" s="2">
        <f>(C285-(L285/1.158))/C285</f>
        <v>0.55579246624022738</v>
      </c>
      <c r="P285">
        <f t="shared" si="27"/>
        <v>903.72249999999997</v>
      </c>
      <c r="Q285" s="2">
        <f>(C285-P285)/C285</f>
        <v>0.51827158848614074</v>
      </c>
      <c r="R285" s="2">
        <f>(C285-(P285/1.158))/C285</f>
        <v>0.58399964463397291</v>
      </c>
      <c r="S285" s="2">
        <f t="shared" si="26"/>
        <v>-5.1555170575692977E-2</v>
      </c>
      <c r="T285">
        <v>973</v>
      </c>
      <c r="U285" s="4">
        <v>0.182</v>
      </c>
      <c r="V285" s="2">
        <f>(C285-T285)/C285</f>
        <v>0.48134328358208955</v>
      </c>
      <c r="W285" s="2">
        <f>(C285-(T285/1.148))/C285</f>
        <v>0.54820843517603624</v>
      </c>
      <c r="X285">
        <f t="shared" si="24"/>
        <v>884.45699999999999</v>
      </c>
      <c r="Y285" s="2">
        <f>(C285-X285)/C285</f>
        <v>0.52854104477611941</v>
      </c>
      <c r="Z285" s="2">
        <f>(C285-(X285/1.148))/C285</f>
        <v>0.58932146757501691</v>
      </c>
      <c r="AA285" s="2">
        <f t="shared" si="25"/>
        <v>-1.0269456289978662E-2</v>
      </c>
    </row>
    <row r="286" spans="1:27" ht="12.75" customHeight="1">
      <c r="A286" s="3" t="s">
        <v>36</v>
      </c>
      <c r="B286" s="3" t="s">
        <v>192</v>
      </c>
      <c r="C286">
        <v>2023</v>
      </c>
      <c r="D286" s="1">
        <v>38991</v>
      </c>
      <c r="E286">
        <v>1197</v>
      </c>
      <c r="F286" s="2">
        <v>0.23899999999999999</v>
      </c>
      <c r="G286" s="2">
        <f>(C286-E286)/C286</f>
        <v>0.40830449826989618</v>
      </c>
      <c r="H286" s="2">
        <f>(C286-(E286/1.163))/C286</f>
        <v>0.49123344649174228</v>
      </c>
      <c r="I286">
        <f t="shared" si="23"/>
        <v>1053.9585000000002</v>
      </c>
      <c r="J286" s="2">
        <f>(C286-I286)/C286</f>
        <v>0.47901211072664351</v>
      </c>
      <c r="K286" s="2">
        <f>(C286-(I286/1.163))/C286</f>
        <v>0.55203104963597893</v>
      </c>
      <c r="L286">
        <v>1302</v>
      </c>
      <c r="M286" s="2">
        <v>0.184</v>
      </c>
      <c r="N286" s="2">
        <f>(C286-L286)/C286</f>
        <v>0.356401384083045</v>
      </c>
      <c r="O286" s="2">
        <f>(C286-(L286/1.158))/C286</f>
        <v>0.44421535758466751</v>
      </c>
      <c r="P286">
        <f t="shared" si="27"/>
        <v>1182.2160000000001</v>
      </c>
      <c r="Q286" s="2">
        <f>(C286-P286)/C286</f>
        <v>0.41561245674740477</v>
      </c>
      <c r="R286" s="2">
        <f>(C286-(P286/1.158))/C286</f>
        <v>0.49534754468687803</v>
      </c>
      <c r="S286" s="2">
        <f t="shared" si="26"/>
        <v>6.3399653979238746E-2</v>
      </c>
      <c r="T286">
        <v>1213</v>
      </c>
      <c r="U286" s="4">
        <v>0.29399999999999998</v>
      </c>
      <c r="V286" s="2">
        <f>(C286-T286)/C286</f>
        <v>0.40039545229856649</v>
      </c>
      <c r="W286" s="2">
        <f>(C286-(T286/1.148))/C286</f>
        <v>0.47769638701965716</v>
      </c>
      <c r="X286">
        <f t="shared" si="24"/>
        <v>1034.6890000000001</v>
      </c>
      <c r="Y286" s="2">
        <f>(C286-X286)/C286</f>
        <v>0.48853732081067719</v>
      </c>
      <c r="Z286" s="2">
        <f>(C286-(X286/1.148))/C286</f>
        <v>0.55447501812776756</v>
      </c>
      <c r="AA286" s="2">
        <f t="shared" si="25"/>
        <v>-7.2924864063272421E-2</v>
      </c>
    </row>
    <row r="287" spans="1:27" ht="12.75" customHeight="1">
      <c r="A287" s="3" t="s">
        <v>36</v>
      </c>
      <c r="B287" s="3" t="s">
        <v>193</v>
      </c>
      <c r="C287">
        <v>1700</v>
      </c>
      <c r="D287" s="1">
        <v>38961</v>
      </c>
      <c r="E287">
        <v>939</v>
      </c>
      <c r="F287" s="2">
        <v>0.186</v>
      </c>
      <c r="G287" s="2">
        <f>(C287-E287)/C287</f>
        <v>0.4476470588235294</v>
      </c>
      <c r="H287" s="2">
        <f>(C287-(E287/1.161))/C287</f>
        <v>0.52424380604955167</v>
      </c>
      <c r="I287">
        <f t="shared" si="23"/>
        <v>851.673</v>
      </c>
      <c r="J287" s="2">
        <f>(C287-I287)/C287</f>
        <v>0.4990158823529412</v>
      </c>
      <c r="K287" s="2">
        <f>(C287-(I287/1.161))/C287</f>
        <v>0.56848913208694329</v>
      </c>
      <c r="L287">
        <v>902</v>
      </c>
      <c r="M287" s="2">
        <v>0.19500000000000001</v>
      </c>
      <c r="N287" s="2">
        <f>(C287-L287)/C287</f>
        <v>0.46941176470588236</v>
      </c>
      <c r="O287" s="2">
        <f>((C287-(I287/1.156))/C287)</f>
        <v>0.56662273559943011</v>
      </c>
      <c r="P287">
        <f t="shared" si="27"/>
        <v>814.05499999999995</v>
      </c>
      <c r="Q287" s="2">
        <f>(C287-P287)/C287</f>
        <v>0.52114411764705881</v>
      </c>
      <c r="R287" s="2">
        <f>(C287-(P287/1.156))/C287</f>
        <v>0.58576480765316508</v>
      </c>
      <c r="S287" s="2">
        <f t="shared" si="26"/>
        <v>-2.2128235294117615E-2</v>
      </c>
      <c r="T287">
        <v>854</v>
      </c>
      <c r="V287" s="2">
        <f>(C287-T287)/C287</f>
        <v>0.49764705882352939</v>
      </c>
      <c r="W287" s="2">
        <f>(C287-(T287/1.153))/C287</f>
        <v>0.56430794347227187</v>
      </c>
      <c r="X287">
        <f t="shared" si="24"/>
        <v>854</v>
      </c>
      <c r="Y287" s="2">
        <f>(C287-X287)/C287</f>
        <v>0.49764705882352939</v>
      </c>
      <c r="Z287" s="2">
        <f>(C279-(X279/1.153))/C279</f>
        <v>0.60455084164687611</v>
      </c>
      <c r="AA287" s="2">
        <f t="shared" si="25"/>
        <v>2.3497058823529426E-2</v>
      </c>
    </row>
    <row r="288" spans="1:27" ht="12.75" customHeight="1">
      <c r="A288" s="3" t="s">
        <v>36</v>
      </c>
      <c r="B288" s="3" t="s">
        <v>194</v>
      </c>
      <c r="C288">
        <v>2059</v>
      </c>
      <c r="D288" s="1">
        <v>38991</v>
      </c>
      <c r="E288">
        <v>1142</v>
      </c>
      <c r="F288" s="2">
        <v>0.29299999999999998</v>
      </c>
      <c r="G288" s="2">
        <f>(C288-E288)/C288</f>
        <v>0.44536182612918895</v>
      </c>
      <c r="H288" s="2">
        <f>(C288-(E288/1.163))/C288</f>
        <v>0.52309701300876099</v>
      </c>
      <c r="I288">
        <f t="shared" si="23"/>
        <v>974.697</v>
      </c>
      <c r="J288" s="2">
        <f>(C288-I288)/C288</f>
        <v>0.52661631860126268</v>
      </c>
      <c r="K288" s="2">
        <f>(C288-(I288/1.163))/C288</f>
        <v>0.59296330060297742</v>
      </c>
      <c r="L288">
        <v>1012</v>
      </c>
      <c r="M288" s="2">
        <v>0.34399999999999997</v>
      </c>
      <c r="N288" s="2">
        <f>(C288-L288)/C288</f>
        <v>0.50849927149101504</v>
      </c>
      <c r="O288" s="2">
        <f>(C288-(L288/1.158))/C288</f>
        <v>0.57556068349828593</v>
      </c>
      <c r="P288">
        <f t="shared" si="27"/>
        <v>837.93600000000004</v>
      </c>
      <c r="Q288" s="2">
        <f>(C288-P288)/C288</f>
        <v>0.59303739679456036</v>
      </c>
      <c r="R288" s="2">
        <f>(C288-(P288/1.158))/C288</f>
        <v>0.64856424593658069</v>
      </c>
      <c r="S288" s="2">
        <f t="shared" si="26"/>
        <v>-6.6421078193297678E-2</v>
      </c>
      <c r="T288">
        <v>1061</v>
      </c>
      <c r="U288" s="4">
        <v>0.182</v>
      </c>
      <c r="V288" s="2">
        <f>(C288-T288)/C288</f>
        <v>0.48470131131617289</v>
      </c>
      <c r="W288" s="2">
        <f>(C288-(T288/1.148))/C288</f>
        <v>0.55113354644265922</v>
      </c>
      <c r="X288">
        <f t="shared" si="24"/>
        <v>964.44900000000007</v>
      </c>
      <c r="Y288" s="2">
        <f>(C288-X288)/C288</f>
        <v>0.53159349198640116</v>
      </c>
      <c r="Z288" s="2">
        <f>(C288-(X288/1.148))/C288</f>
        <v>0.59198039371637734</v>
      </c>
      <c r="AA288" s="2">
        <f t="shared" si="25"/>
        <v>6.14439048081592E-2</v>
      </c>
    </row>
    <row r="289" spans="1:27" ht="12.75" customHeight="1">
      <c r="A289" s="3" t="s">
        <v>36</v>
      </c>
      <c r="B289" s="3" t="s">
        <v>195</v>
      </c>
      <c r="C289">
        <v>2162</v>
      </c>
      <c r="D289" s="5">
        <v>38961</v>
      </c>
      <c r="E289">
        <v>1154</v>
      </c>
      <c r="F289" s="2">
        <v>0.223</v>
      </c>
      <c r="G289" s="2">
        <f>(C289-E289)/C289</f>
        <v>0.46623496762257172</v>
      </c>
      <c r="H289" s="2">
        <f>(C289-(E289/1.161))/C289</f>
        <v>0.54025406341306781</v>
      </c>
      <c r="I289">
        <f t="shared" si="23"/>
        <v>1025.329</v>
      </c>
      <c r="J289" s="2">
        <f>(C289-I289)/C289</f>
        <v>0.525749768732655</v>
      </c>
      <c r="K289" s="2">
        <f>(C289-(I289/1.161))/C289</f>
        <v>0.59151573534251078</v>
      </c>
      <c r="L289">
        <v>965</v>
      </c>
      <c r="M289" s="2">
        <v>0.29099999999999998</v>
      </c>
      <c r="N289" s="2">
        <f>(C289-L289)/C289</f>
        <v>0.55365402405180386</v>
      </c>
      <c r="O289" s="2">
        <f>((C289-(I289/1.156))/C289)</f>
        <v>0.58974893488983993</v>
      </c>
      <c r="P289">
        <f t="shared" si="27"/>
        <v>824.59250000000009</v>
      </c>
      <c r="Q289" s="2">
        <f>(C289-P289)/C289</f>
        <v>0.61859736355226635</v>
      </c>
      <c r="R289" s="2">
        <f>(C289-(P289/1.156))/C289</f>
        <v>0.67006692348811969</v>
      </c>
      <c r="S289" s="2">
        <f t="shared" si="26"/>
        <v>-9.2847594819611357E-2</v>
      </c>
      <c r="T289">
        <v>979</v>
      </c>
      <c r="U289" s="4">
        <v>0.20599999999999999</v>
      </c>
      <c r="V289" s="2">
        <f>(C289-T289)/C289</f>
        <v>0.54717853839037933</v>
      </c>
      <c r="W289" s="2">
        <f>(C289-(T289/1.153))/C289</f>
        <v>0.6072667288728355</v>
      </c>
      <c r="X289">
        <f t="shared" si="24"/>
        <v>878.16300000000001</v>
      </c>
      <c r="Y289" s="2">
        <f>(C289-X289)/C289</f>
        <v>0.59381914893617016</v>
      </c>
      <c r="Z289" s="2">
        <f>(C281-(X281/1.153))/C281</f>
        <v>0.5309206234318703</v>
      </c>
      <c r="AA289" s="2">
        <f t="shared" si="25"/>
        <v>2.4778214616096195E-2</v>
      </c>
    </row>
    <row r="290" spans="1:27" ht="12.75" customHeight="1">
      <c r="A290" s="3" t="s">
        <v>36</v>
      </c>
      <c r="B290" s="3" t="s">
        <v>196</v>
      </c>
      <c r="C290">
        <v>1842</v>
      </c>
      <c r="D290" s="1">
        <v>38991</v>
      </c>
      <c r="E290">
        <v>1149</v>
      </c>
      <c r="F290" s="2">
        <v>0.114</v>
      </c>
      <c r="G290" s="2">
        <f>(C290-E290)/C290</f>
        <v>0.37622149837133551</v>
      </c>
      <c r="H290" s="2">
        <f>(C290-(E290/1.163))/C290</f>
        <v>0.46364703213356451</v>
      </c>
      <c r="I290">
        <f t="shared" si="23"/>
        <v>1083.5069999999998</v>
      </c>
      <c r="J290" s="2">
        <f>(C290-I290)/C290</f>
        <v>0.41177687296416948</v>
      </c>
      <c r="K290" s="2">
        <f>(C290-(I290/1.163))/C290</f>
        <v>0.49421915130195143</v>
      </c>
      <c r="L290">
        <v>1010</v>
      </c>
      <c r="M290" s="2">
        <v>0.08</v>
      </c>
      <c r="N290" s="2">
        <f>(C290-L290)/C290</f>
        <v>0.45168295331161779</v>
      </c>
      <c r="O290" s="2">
        <f>(C290-(L290/1.158))/C290</f>
        <v>0.52649650545044713</v>
      </c>
      <c r="P290">
        <f t="shared" si="27"/>
        <v>969.59999999999991</v>
      </c>
      <c r="Q290" s="2">
        <f>(C290-P290)/C290</f>
        <v>0.47361563517915317</v>
      </c>
      <c r="R290" s="2">
        <f>(C290-(P290/1.158))/C290</f>
        <v>0.5454366452324293</v>
      </c>
      <c r="S290" s="2">
        <f t="shared" si="26"/>
        <v>-6.1838762214983689E-2</v>
      </c>
      <c r="T290">
        <v>974</v>
      </c>
      <c r="U290" s="4">
        <v>0.182</v>
      </c>
      <c r="V290" s="2">
        <f>(C290-T290)/C290</f>
        <v>0.47122692725298587</v>
      </c>
      <c r="W290" s="2">
        <f>(C290-(T290/1.148))/C290</f>
        <v>0.5393962780949354</v>
      </c>
      <c r="X290">
        <f t="shared" si="24"/>
        <v>885.36599999999999</v>
      </c>
      <c r="Y290" s="2">
        <f>(C290-X290)/C290</f>
        <v>0.51934527687296417</v>
      </c>
      <c r="Z290" s="2">
        <f>(C290-(X290/1.148))/C290</f>
        <v>0.58131121678829634</v>
      </c>
      <c r="AA290" s="2">
        <f t="shared" si="25"/>
        <v>-4.5729641693810996E-2</v>
      </c>
    </row>
    <row r="291" spans="1:27" ht="12.75" customHeight="1">
      <c r="A291" s="3" t="s">
        <v>36</v>
      </c>
      <c r="B291" s="3" t="s">
        <v>197</v>
      </c>
      <c r="C291">
        <v>2085</v>
      </c>
      <c r="D291" s="1">
        <v>38991</v>
      </c>
      <c r="E291">
        <v>1348</v>
      </c>
      <c r="F291" s="2">
        <v>0.27700000000000002</v>
      </c>
      <c r="G291" s="2">
        <f>(C291-E291)/C291</f>
        <v>0.35347721822541966</v>
      </c>
      <c r="H291" s="2">
        <f>(C291-(E291/1.163))/C291</f>
        <v>0.44409047138901092</v>
      </c>
      <c r="I291">
        <f t="shared" si="23"/>
        <v>1161.3019999999999</v>
      </c>
      <c r="J291" s="2">
        <f>(C291-I291)/C291</f>
        <v>0.44302062350119908</v>
      </c>
      <c r="K291" s="2">
        <f>(C291-(I291/1.163))/C291</f>
        <v>0.52108394110163292</v>
      </c>
      <c r="L291">
        <v>1150</v>
      </c>
      <c r="M291" s="2">
        <v>0.187</v>
      </c>
      <c r="N291" s="2">
        <f>(C291-L291)/C291</f>
        <v>0.44844124700239807</v>
      </c>
      <c r="O291" s="2">
        <f>(C291-(L291/1.158))/C291</f>
        <v>0.52369710449257179</v>
      </c>
      <c r="P291">
        <f t="shared" si="27"/>
        <v>1042.4749999999999</v>
      </c>
      <c r="Q291" s="2">
        <f>(C291-P291)/C291</f>
        <v>0.50001199040767386</v>
      </c>
      <c r="R291" s="2">
        <f>(C291-(P291/1.158))/C291</f>
        <v>0.56823142522251635</v>
      </c>
      <c r="S291" s="2">
        <f t="shared" si="26"/>
        <v>-5.6991366906474772E-2</v>
      </c>
      <c r="T291">
        <v>1042</v>
      </c>
      <c r="U291" s="4">
        <v>0.29499999999999998</v>
      </c>
      <c r="V291" s="2">
        <f>(C291-T291)/C291</f>
        <v>0.50023980815347724</v>
      </c>
      <c r="W291" s="2">
        <f>(C291-(T291/1.148))/C291</f>
        <v>0.56466882243334249</v>
      </c>
      <c r="X291">
        <f t="shared" si="24"/>
        <v>888.30500000000006</v>
      </c>
      <c r="Y291" s="2">
        <f>(C291-X291)/C291</f>
        <v>0.57395443645083932</v>
      </c>
      <c r="Z291" s="2">
        <f>(C291-(X291/1.148))/C291</f>
        <v>0.6288801711244244</v>
      </c>
      <c r="AA291" s="2">
        <f t="shared" si="25"/>
        <v>-7.3942446043165466E-2</v>
      </c>
    </row>
    <row r="292" spans="1:27" ht="12.75" customHeight="1">
      <c r="A292" s="3" t="s">
        <v>36</v>
      </c>
      <c r="B292" s="3" t="s">
        <v>198</v>
      </c>
      <c r="C292">
        <v>1862</v>
      </c>
      <c r="D292" s="1">
        <v>38991</v>
      </c>
      <c r="E292">
        <v>999</v>
      </c>
      <c r="F292" s="2">
        <v>0.23899999999999999</v>
      </c>
      <c r="G292" s="2">
        <f>(C292-E292)/C292</f>
        <v>0.46348012889366275</v>
      </c>
      <c r="H292" s="2">
        <f>(C292-(E292/1.163))/C292</f>
        <v>0.5386759491776979</v>
      </c>
      <c r="I292">
        <f t="shared" ref="I292:I321" si="29">E292*(1-(F292/2))</f>
        <v>879.61950000000002</v>
      </c>
      <c r="J292" s="2">
        <f>(C292-I292)/C292</f>
        <v>0.52759425349086997</v>
      </c>
      <c r="K292" s="2">
        <f>(C292-(I292/1.163))/C292</f>
        <v>0.59380417325096302</v>
      </c>
      <c r="L292">
        <v>974</v>
      </c>
      <c r="M292" s="2">
        <v>0.23599999999999999</v>
      </c>
      <c r="N292" s="2">
        <f>(C292-L292)/C292</f>
        <v>0.47690655209452204</v>
      </c>
      <c r="O292" s="2">
        <f>(C292-(L292/1.158))/C292</f>
        <v>0.5482785423959603</v>
      </c>
      <c r="P292">
        <f t="shared" si="27"/>
        <v>859.06799999999998</v>
      </c>
      <c r="Q292" s="2">
        <f>(C292-P292)/C292</f>
        <v>0.53863157894736846</v>
      </c>
      <c r="R292" s="2">
        <f>(C292-(P292/1.158))/C292</f>
        <v>0.60158167439323695</v>
      </c>
      <c r="S292" s="2">
        <f t="shared" si="26"/>
        <v>-1.1037325456498492E-2</v>
      </c>
      <c r="T292">
        <v>953</v>
      </c>
      <c r="U292" s="4">
        <v>0.41299999999999998</v>
      </c>
      <c r="V292" s="2">
        <f>(C292-T292)/C292</f>
        <v>0.48818474758324382</v>
      </c>
      <c r="W292" s="2">
        <f>(C292-(T292/1.148))/C292</f>
        <v>0.55416789859167581</v>
      </c>
      <c r="X292">
        <f t="shared" ref="X292:X321" si="30">T292*(1-(U292/2))</f>
        <v>756.20550000000003</v>
      </c>
      <c r="Y292" s="2">
        <f>(C292-X292)/C292</f>
        <v>0.59387459720730396</v>
      </c>
      <c r="Z292" s="2">
        <f>(C292-(X292/1.148))/C292</f>
        <v>0.64623222753249465</v>
      </c>
      <c r="AA292" s="2">
        <f t="shared" ref="AA292:AA321" si="31">-(Y292-Q292)</f>
        <v>-5.5243018259935495E-2</v>
      </c>
    </row>
    <row r="293" spans="1:27" ht="12.75" customHeight="1">
      <c r="A293" s="3" t="s">
        <v>36</v>
      </c>
      <c r="B293" s="3" t="s">
        <v>281</v>
      </c>
      <c r="C293">
        <v>2077</v>
      </c>
      <c r="D293" s="1">
        <v>38991</v>
      </c>
      <c r="F293" s="2">
        <v>0.26800000000000002</v>
      </c>
      <c r="L293">
        <v>1079</v>
      </c>
      <c r="M293" s="4">
        <v>0.23599999999999999</v>
      </c>
      <c r="N293" s="2">
        <f>(C293-L293)/C293</f>
        <v>0.48050072219547424</v>
      </c>
      <c r="O293" s="2">
        <f>(C293-(L293/1.158))/C293</f>
        <v>0.55138231623097944</v>
      </c>
      <c r="P293">
        <f t="shared" si="27"/>
        <v>951.678</v>
      </c>
      <c r="Q293" s="2">
        <f>(C293-P293)/C293</f>
        <v>0.54180163697640837</v>
      </c>
      <c r="R293" s="2">
        <f>(C293-(P293/1.158))/C293</f>
        <v>0.60431920291572394</v>
      </c>
      <c r="S293" s="2"/>
      <c r="T293">
        <v>1055</v>
      </c>
      <c r="V293" s="2">
        <f>(C293-T293)/C293</f>
        <v>0.49205584978334138</v>
      </c>
      <c r="W293" s="2">
        <f>(C293-(T293/1.148))/C293</f>
        <v>0.55753993883566322</v>
      </c>
      <c r="X293">
        <f t="shared" si="30"/>
        <v>1055</v>
      </c>
      <c r="Y293" s="2">
        <f>(C293-X293)/C293</f>
        <v>0.49205584978334138</v>
      </c>
      <c r="Z293" s="2">
        <f>(C293-(X293/1.148))/C293</f>
        <v>0.55753993883566322</v>
      </c>
      <c r="AA293" s="2">
        <f t="shared" si="31"/>
        <v>4.9745787193066993E-2</v>
      </c>
    </row>
    <row r="294" spans="1:27" ht="12.75" customHeight="1">
      <c r="A294" s="3" t="s">
        <v>36</v>
      </c>
      <c r="B294" s="3" t="s">
        <v>199</v>
      </c>
      <c r="C294">
        <v>2310</v>
      </c>
      <c r="D294" s="1">
        <v>38961</v>
      </c>
      <c r="E294">
        <v>1346</v>
      </c>
      <c r="F294" s="2">
        <v>0.23899999999999999</v>
      </c>
      <c r="G294" s="2">
        <f>(C294-E294)/C294</f>
        <v>0.41731601731601731</v>
      </c>
      <c r="H294" s="2">
        <f>(C294-(E294/1.161))/C294</f>
        <v>0.49811887796383919</v>
      </c>
      <c r="I294">
        <f t="shared" si="29"/>
        <v>1185.153</v>
      </c>
      <c r="J294" s="2">
        <f>(C294-I294)/C294</f>
        <v>0.48694675324675324</v>
      </c>
      <c r="K294" s="2">
        <f>(C294-(I294/1.161))/C294</f>
        <v>0.55809367204716043</v>
      </c>
      <c r="L294">
        <v>1241</v>
      </c>
      <c r="M294" s="2">
        <v>0.20399999999999999</v>
      </c>
      <c r="N294" s="2">
        <f>(C294-L294)/C294</f>
        <v>0.46277056277056278</v>
      </c>
      <c r="O294" s="2">
        <f>((C294-(I294/1.156))/C294)</f>
        <v>0.55618231249719141</v>
      </c>
      <c r="P294">
        <f t="shared" si="27"/>
        <v>1114.4180000000001</v>
      </c>
      <c r="Q294" s="2">
        <f>(C294-P294)/C294</f>
        <v>0.51756796536796534</v>
      </c>
      <c r="R294" s="2">
        <f>(C294-(P294/1.156))/C294</f>
        <v>0.58267125031830902</v>
      </c>
      <c r="S294" s="2">
        <f t="shared" ref="S294:S321" si="32">-(Q294-J294)</f>
        <v>-3.0621212121212105E-2</v>
      </c>
      <c r="T294">
        <v>1173</v>
      </c>
      <c r="U294" s="4">
        <v>0.23599999999999999</v>
      </c>
      <c r="V294" s="2">
        <f>(C294-T294)/C294</f>
        <v>0.49220779220779221</v>
      </c>
      <c r="W294" s="2">
        <f>(C294-(T294/1.153))/C294</f>
        <v>0.5595904529122222</v>
      </c>
      <c r="X294">
        <f t="shared" si="30"/>
        <v>1034.586</v>
      </c>
      <c r="Y294" s="2">
        <f>(C294-X294)/C294</f>
        <v>0.55212727272727269</v>
      </c>
      <c r="Z294" s="2">
        <f>(C286-(X286/1.153))/C286</f>
        <v>0.55640704320093426</v>
      </c>
      <c r="AA294" s="2">
        <f t="shared" si="31"/>
        <v>-3.4559307359307345E-2</v>
      </c>
    </row>
    <row r="295" spans="1:27" ht="12.75" customHeight="1">
      <c r="A295" s="3" t="s">
        <v>36</v>
      </c>
      <c r="B295" s="3" t="s">
        <v>200</v>
      </c>
      <c r="C295">
        <v>1924</v>
      </c>
      <c r="D295" s="1">
        <v>38961</v>
      </c>
      <c r="E295">
        <v>1300</v>
      </c>
      <c r="F295" s="2">
        <v>0.23899999999999999</v>
      </c>
      <c r="G295" s="2">
        <f>(C295-E295)/C295</f>
        <v>0.32432432432432434</v>
      </c>
      <c r="H295" s="2">
        <f>(C295-(E295/1.161))/C295</f>
        <v>0.41802267383662733</v>
      </c>
      <c r="I295">
        <f t="shared" si="29"/>
        <v>1144.6500000000001</v>
      </c>
      <c r="J295" s="2">
        <f>(C295-I295)/C295</f>
        <v>0.40506756756756751</v>
      </c>
      <c r="K295" s="2">
        <f>(C295-(I295/1.161))/C295</f>
        <v>0.48756896431315033</v>
      </c>
      <c r="L295">
        <v>1056</v>
      </c>
      <c r="M295" s="2">
        <v>0.23599999999999999</v>
      </c>
      <c r="N295" s="2">
        <f>(C295-L295)/C295</f>
        <v>0.45114345114345117</v>
      </c>
      <c r="O295" s="2">
        <f>((C295-(I295/1.156))/C295)</f>
        <v>0.48535256709997188</v>
      </c>
      <c r="P295">
        <f t="shared" si="27"/>
        <v>931.39200000000005</v>
      </c>
      <c r="Q295" s="2">
        <f>(C295-P295)/C295</f>
        <v>0.51590852390852393</v>
      </c>
      <c r="R295" s="2">
        <f>(C295-(P295/1.156))/C295</f>
        <v>0.58123574732571259</v>
      </c>
      <c r="S295" s="2">
        <f t="shared" si="32"/>
        <v>-0.11084095634095642</v>
      </c>
      <c r="T295">
        <v>999</v>
      </c>
      <c r="U295" s="4">
        <v>9.0999999999999998E-2</v>
      </c>
      <c r="V295" s="2">
        <f>(C295-T295)/C295</f>
        <v>0.48076923076923078</v>
      </c>
      <c r="W295" s="2">
        <f>(C295-(T295/1.153))/C295</f>
        <v>0.54966975782240313</v>
      </c>
      <c r="X295">
        <f t="shared" si="30"/>
        <v>953.54550000000006</v>
      </c>
      <c r="Y295" s="2">
        <f>(C295-X295)/C295</f>
        <v>0.50439423076923073</v>
      </c>
      <c r="Z295" s="2">
        <f>(C287-(X287/1.153))/C287</f>
        <v>0.56430794347227187</v>
      </c>
      <c r="AA295" s="2">
        <f t="shared" si="31"/>
        <v>1.1514293139293197E-2</v>
      </c>
    </row>
    <row r="296" spans="1:27" ht="12.75" customHeight="1">
      <c r="A296" s="3" t="s">
        <v>36</v>
      </c>
      <c r="B296" s="3" t="s">
        <v>201</v>
      </c>
      <c r="C296">
        <v>2085</v>
      </c>
      <c r="D296" s="1">
        <v>38991</v>
      </c>
      <c r="E296">
        <v>1194</v>
      </c>
      <c r="F296" s="2">
        <v>0.23899999999999999</v>
      </c>
      <c r="G296" s="2">
        <f>(C296-E296)/C296</f>
        <v>0.42733812949640287</v>
      </c>
      <c r="H296" s="2">
        <f>(C296-(E296/1.163))/C296</f>
        <v>0.50759942347068177</v>
      </c>
      <c r="I296">
        <f t="shared" si="29"/>
        <v>1051.317</v>
      </c>
      <c r="J296" s="2">
        <f>(C296-I296)/C296</f>
        <v>0.49577122302158272</v>
      </c>
      <c r="K296" s="2">
        <f>(C296-(I296/1.163))/C296</f>
        <v>0.56644129236593521</v>
      </c>
      <c r="L296">
        <v>1117</v>
      </c>
      <c r="M296" s="2">
        <v>0.23599999999999999</v>
      </c>
      <c r="N296" s="2">
        <f>(C296-L296)/C296</f>
        <v>0.46426858513189451</v>
      </c>
      <c r="O296" s="2">
        <f>(C296-(L296/1.158))/C296</f>
        <v>0.53736492671148062</v>
      </c>
      <c r="P296">
        <f t="shared" si="27"/>
        <v>985.19399999999996</v>
      </c>
      <c r="Q296" s="2">
        <f>(C296-P296)/C296</f>
        <v>0.52748489208633098</v>
      </c>
      <c r="R296" s="2">
        <f>(C296-(P296/1.158))/C296</f>
        <v>0.59195586535952582</v>
      </c>
      <c r="S296" s="2">
        <f t="shared" si="32"/>
        <v>-3.1713669064748262E-2</v>
      </c>
      <c r="T296">
        <v>1100</v>
      </c>
      <c r="U296" s="4">
        <v>0.30299999999999999</v>
      </c>
      <c r="V296" s="2">
        <f>(C296-T296)/C296</f>
        <v>0.47242206235011991</v>
      </c>
      <c r="W296" s="2">
        <f>(C296-(T296/1.148))/C296</f>
        <v>0.54043733654191628</v>
      </c>
      <c r="X296">
        <f t="shared" si="30"/>
        <v>933.35</v>
      </c>
      <c r="Y296" s="2">
        <f>(C296-X296)/C296</f>
        <v>0.55235011990407679</v>
      </c>
      <c r="Z296" s="2">
        <f>(C296-(X296/1.148))/C296</f>
        <v>0.61006108005581605</v>
      </c>
      <c r="AA296" s="2">
        <f t="shared" si="31"/>
        <v>-2.4865227817745805E-2</v>
      </c>
    </row>
    <row r="297" spans="1:27" ht="12.75" customHeight="1">
      <c r="A297" s="3" t="s">
        <v>36</v>
      </c>
      <c r="B297" s="3" t="s">
        <v>202</v>
      </c>
      <c r="C297">
        <v>1918</v>
      </c>
      <c r="D297" s="1">
        <v>38991</v>
      </c>
      <c r="E297">
        <v>1127</v>
      </c>
      <c r="F297" s="2">
        <v>0.23899999999999999</v>
      </c>
      <c r="G297" s="2">
        <f>(C297-E297)/C297</f>
        <v>0.41240875912408759</v>
      </c>
      <c r="H297" s="2">
        <f>(C297-(E297/1.163))/C297</f>
        <v>0.49476247560110714</v>
      </c>
      <c r="I297">
        <f t="shared" si="29"/>
        <v>992.32350000000008</v>
      </c>
      <c r="J297" s="2">
        <f>(C297-I297)/C297</f>
        <v>0.48262591240875907</v>
      </c>
      <c r="K297" s="2">
        <f>(C297-(I297/1.163))/C297</f>
        <v>0.55513835976677484</v>
      </c>
      <c r="L297">
        <v>1045</v>
      </c>
      <c r="M297" s="2">
        <v>0.23599999999999999</v>
      </c>
      <c r="N297" s="2">
        <f>(C297-L297)/C297</f>
        <v>0.45516162669447341</v>
      </c>
      <c r="O297" s="2">
        <f>(C297-(L297/1.158))/C297</f>
        <v>0.52950054118693735</v>
      </c>
      <c r="P297">
        <f t="shared" si="27"/>
        <v>921.69</v>
      </c>
      <c r="Q297" s="2">
        <f>(C297-P297)/C297</f>
        <v>0.51945255474452556</v>
      </c>
      <c r="R297" s="2">
        <f>(C297-(P297/1.158))/C297</f>
        <v>0.58501947732687853</v>
      </c>
      <c r="S297" s="2">
        <f t="shared" si="32"/>
        <v>-3.6826642335766491E-2</v>
      </c>
      <c r="T297">
        <v>1057</v>
      </c>
      <c r="U297" s="4">
        <v>0.24</v>
      </c>
      <c r="V297" s="2">
        <f>(C297-T297)/C297</f>
        <v>0.4489051094890511</v>
      </c>
      <c r="W297" s="2">
        <f>(C297-(T297/1.148))/C297</f>
        <v>0.5199521859660724</v>
      </c>
      <c r="X297">
        <f t="shared" si="30"/>
        <v>930.16</v>
      </c>
      <c r="Y297" s="2">
        <f>(C297-X297)/C297</f>
        <v>0.51503649635036497</v>
      </c>
      <c r="Z297" s="2">
        <f>(C297-(X297/1.148))/C297</f>
        <v>0.57755792365014369</v>
      </c>
      <c r="AA297" s="2">
        <f t="shared" si="31"/>
        <v>4.4160583941605935E-3</v>
      </c>
    </row>
    <row r="298" spans="1:27" ht="12.75" customHeight="1">
      <c r="A298" s="3" t="s">
        <v>36</v>
      </c>
      <c r="B298" s="3" t="s">
        <v>282</v>
      </c>
      <c r="C298">
        <v>2353</v>
      </c>
      <c r="D298" s="1">
        <v>38991</v>
      </c>
      <c r="E298">
        <v>1365</v>
      </c>
      <c r="F298" s="4">
        <v>0.33900000000000002</v>
      </c>
      <c r="G298" s="2">
        <f>(C298-E298)/C298</f>
        <v>0.41988950276243092</v>
      </c>
      <c r="H298" s="2">
        <f>(C298-(E298/1.163))/C298</f>
        <v>0.50119475731937313</v>
      </c>
      <c r="I298">
        <f t="shared" si="29"/>
        <v>1133.6324999999999</v>
      </c>
      <c r="J298" s="2">
        <f>(C298-I298)/C298</f>
        <v>0.51821823204419892</v>
      </c>
      <c r="K298" s="2">
        <f>(C298-(I298/1.163))/C298</f>
        <v>0.58574224595373936</v>
      </c>
      <c r="L298">
        <v>1302</v>
      </c>
      <c r="M298" s="2">
        <v>0.11</v>
      </c>
      <c r="N298" s="2">
        <f>(C298-L298)/C298</f>
        <v>0.44666383340416488</v>
      </c>
      <c r="O298" s="2">
        <f>(C298-(L298/1.158))/C298</f>
        <v>0.52216220501223221</v>
      </c>
      <c r="P298">
        <f t="shared" si="27"/>
        <v>1230.3899999999999</v>
      </c>
      <c r="Q298" s="2">
        <f>(C298-P298)/C298</f>
        <v>0.47709732256693588</v>
      </c>
      <c r="R298" s="2">
        <f>(C298-(P298/1.158))/C298</f>
        <v>0.54844328373655948</v>
      </c>
      <c r="S298" s="2">
        <f t="shared" si="32"/>
        <v>4.1120909477263046E-2</v>
      </c>
      <c r="T298">
        <v>1152</v>
      </c>
      <c r="U298" s="4">
        <v>0.23300000000000001</v>
      </c>
      <c r="V298" s="2">
        <f>(C298-T298)/C298</f>
        <v>0.51041223969400762</v>
      </c>
      <c r="W298" s="2">
        <f>(C298-(T298/1.148))/C298</f>
        <v>0.57352982551742826</v>
      </c>
      <c r="X298">
        <f t="shared" si="30"/>
        <v>1017.7919999999999</v>
      </c>
      <c r="Y298" s="2">
        <f>(C298-X298)/C298</f>
        <v>0.56744921376965585</v>
      </c>
      <c r="Z298" s="2">
        <f>(C298-(X298/1.148))/C298</f>
        <v>0.62321360084464783</v>
      </c>
      <c r="AA298" s="2">
        <f t="shared" si="31"/>
        <v>-9.0351891202719969E-2</v>
      </c>
    </row>
    <row r="299" spans="1:27" ht="12.75" customHeight="1">
      <c r="A299" s="3" t="s">
        <v>36</v>
      </c>
      <c r="B299" s="3" t="s">
        <v>203</v>
      </c>
      <c r="C299">
        <v>1963</v>
      </c>
      <c r="D299" s="1">
        <v>38991</v>
      </c>
      <c r="E299">
        <v>1400</v>
      </c>
      <c r="F299" s="2">
        <v>0.23899999999999999</v>
      </c>
      <c r="G299" s="2">
        <f>(C299-E299)/C299</f>
        <v>0.28680590932246564</v>
      </c>
      <c r="H299" s="2">
        <f>(C299-(E299/1.163))/C299</f>
        <v>0.3867634645936936</v>
      </c>
      <c r="I299">
        <f t="shared" si="29"/>
        <v>1232.7</v>
      </c>
      <c r="J299" s="2">
        <f>(C299-I299)/C299</f>
        <v>0.37203260315843095</v>
      </c>
      <c r="K299" s="2">
        <f>(C299-(I299/1.163))/C299</f>
        <v>0.46004523057474717</v>
      </c>
      <c r="L299">
        <v>1055</v>
      </c>
      <c r="M299" s="2">
        <v>0.23599999999999999</v>
      </c>
      <c r="N299" s="2">
        <f>(C299-L299)/C299</f>
        <v>0.46255731023942942</v>
      </c>
      <c r="O299" s="2">
        <f>(C299-(L299/1.158))/C299</f>
        <v>0.53588714183024988</v>
      </c>
      <c r="P299">
        <f t="shared" si="27"/>
        <v>930.51</v>
      </c>
      <c r="Q299" s="2">
        <f>(C299-P299)/C299</f>
        <v>0.52597554763117682</v>
      </c>
      <c r="R299" s="2">
        <f>(C299-(P299/1.158))/C299</f>
        <v>0.59065245909428044</v>
      </c>
      <c r="S299" s="2">
        <f t="shared" si="32"/>
        <v>-0.15394294447274587</v>
      </c>
      <c r="T299">
        <v>981</v>
      </c>
      <c r="U299" s="4">
        <v>0.161</v>
      </c>
      <c r="V299" s="2">
        <f>(C299-T299)/C299</f>
        <v>0.50025471217524198</v>
      </c>
      <c r="W299" s="2">
        <f>(C299-(T299/1.148))/C299</f>
        <v>0.56468180503069854</v>
      </c>
      <c r="X299">
        <f t="shared" si="30"/>
        <v>902.02949999999998</v>
      </c>
      <c r="Y299" s="2">
        <f>(C299-X299)/C299</f>
        <v>0.54048420784513496</v>
      </c>
      <c r="Z299" s="2">
        <f>(C299-(X299/1.148))/C299</f>
        <v>0.59972491972572728</v>
      </c>
      <c r="AA299" s="2">
        <f t="shared" si="31"/>
        <v>-1.4508660213958136E-2</v>
      </c>
    </row>
    <row r="300" spans="1:27" ht="12.75" customHeight="1">
      <c r="A300" s="3" t="s">
        <v>36</v>
      </c>
      <c r="B300" s="3" t="s">
        <v>204</v>
      </c>
      <c r="C300">
        <v>1970</v>
      </c>
      <c r="D300" s="1">
        <v>38991</v>
      </c>
      <c r="E300">
        <v>1228</v>
      </c>
      <c r="F300" s="2">
        <v>0.23899999999999999</v>
      </c>
      <c r="G300" s="2">
        <f>(C300-E300)/C300</f>
        <v>0.37664974619289338</v>
      </c>
      <c r="H300" s="2">
        <f>(C300-(E300/1.163))/C300</f>
        <v>0.46401525897927209</v>
      </c>
      <c r="I300">
        <f t="shared" si="29"/>
        <v>1081.2540000000001</v>
      </c>
      <c r="J300" s="2">
        <f>(C300-I300)/C300</f>
        <v>0.45114010152284256</v>
      </c>
      <c r="K300" s="2">
        <f>(C300-(I300/1.163))/C300</f>
        <v>0.52806543553124896</v>
      </c>
      <c r="L300">
        <v>1034</v>
      </c>
      <c r="M300" s="2">
        <v>0.189</v>
      </c>
      <c r="N300" s="2">
        <f>(C300-L300)/C300</f>
        <v>0.47512690355329951</v>
      </c>
      <c r="O300" s="2">
        <f>(C300-(L300/1.158))/C300</f>
        <v>0.5467417129130393</v>
      </c>
      <c r="P300">
        <f t="shared" si="27"/>
        <v>936.28699999999992</v>
      </c>
      <c r="Q300" s="2">
        <f>(C300-P300)/C300</f>
        <v>0.52472741116751276</v>
      </c>
      <c r="R300" s="2">
        <f>(C300-(P300/1.158))/C300</f>
        <v>0.58957462104275704</v>
      </c>
      <c r="S300" s="2">
        <f t="shared" si="32"/>
        <v>-7.3587309644670196E-2</v>
      </c>
      <c r="T300">
        <v>1019</v>
      </c>
      <c r="U300" s="4">
        <v>0.10100000000000001</v>
      </c>
      <c r="V300" s="2">
        <f>(C300-T300)/C300</f>
        <v>0.48274111675126902</v>
      </c>
      <c r="W300" s="2">
        <f>(C300-(T300/1.148))/C300</f>
        <v>0.54942605988786486</v>
      </c>
      <c r="X300">
        <f t="shared" si="30"/>
        <v>967.54050000000007</v>
      </c>
      <c r="Y300" s="2">
        <f>(C300-X300)/C300</f>
        <v>0.50886269035532994</v>
      </c>
      <c r="Z300" s="2">
        <f>(C300-(X300/1.148))/C300</f>
        <v>0.57218004386352772</v>
      </c>
      <c r="AA300" s="2">
        <f t="shared" si="31"/>
        <v>1.586472081218282E-2</v>
      </c>
    </row>
    <row r="301" spans="1:27" ht="12.75" customHeight="1">
      <c r="A301" s="3" t="s">
        <v>36</v>
      </c>
      <c r="B301" s="3" t="s">
        <v>205</v>
      </c>
      <c r="C301">
        <v>1909</v>
      </c>
      <c r="D301" s="1">
        <v>38991</v>
      </c>
      <c r="E301">
        <v>1136</v>
      </c>
      <c r="F301" s="2">
        <v>0.23899999999999999</v>
      </c>
      <c r="G301" s="2">
        <f>(C301-E301)/C301</f>
        <v>0.40492404400209536</v>
      </c>
      <c r="H301" s="2">
        <f>(C301-(E301/1.163))/C301</f>
        <v>0.48832677902157817</v>
      </c>
      <c r="I301">
        <f t="shared" si="29"/>
        <v>1000.248</v>
      </c>
      <c r="J301" s="2">
        <f>(C301-I301)/C301</f>
        <v>0.47603562074384492</v>
      </c>
      <c r="K301" s="2">
        <f>(C301-(I301/1.163))/C301</f>
        <v>0.5494717289284996</v>
      </c>
      <c r="L301">
        <v>1031</v>
      </c>
      <c r="M301" s="2">
        <v>0.2</v>
      </c>
      <c r="N301" s="2">
        <f>(C301-L301)/C301</f>
        <v>0.45992666317443687</v>
      </c>
      <c r="O301" s="2">
        <f>(C301-(L301/1.158))/C301</f>
        <v>0.53361542588466049</v>
      </c>
      <c r="P301">
        <f t="shared" si="27"/>
        <v>927.9</v>
      </c>
      <c r="Q301" s="2">
        <f>(C301-P301)/C301</f>
        <v>0.51393399685699315</v>
      </c>
      <c r="R301" s="2">
        <f>(C301-(P301/1.158))/C301</f>
        <v>0.58025388329619443</v>
      </c>
      <c r="S301" s="2">
        <f t="shared" si="32"/>
        <v>-3.7898376113148224E-2</v>
      </c>
      <c r="T301">
        <v>1146</v>
      </c>
      <c r="U301" s="4">
        <v>0.36899999999999999</v>
      </c>
      <c r="V301" s="2">
        <f>(C301-T301)/C301</f>
        <v>0.39968569931901521</v>
      </c>
      <c r="W301" s="2">
        <f>(C301-(T301/1.148))/C301</f>
        <v>0.47707813529530935</v>
      </c>
      <c r="X301">
        <f t="shared" si="30"/>
        <v>934.56299999999999</v>
      </c>
      <c r="Y301" s="2">
        <f>(C301-X301)/C301</f>
        <v>0.51044368779465688</v>
      </c>
      <c r="Z301" s="2">
        <f>(C301-(X301/1.148))/C301</f>
        <v>0.57355721933332471</v>
      </c>
      <c r="AA301" s="2">
        <f t="shared" si="31"/>
        <v>3.490309062336272E-3</v>
      </c>
    </row>
    <row r="302" spans="1:27" ht="12.75" customHeight="1">
      <c r="A302" s="3" t="s">
        <v>36</v>
      </c>
      <c r="B302" s="3" t="s">
        <v>206</v>
      </c>
      <c r="C302">
        <v>2130</v>
      </c>
      <c r="D302" s="1">
        <v>38991</v>
      </c>
      <c r="E302">
        <v>1251</v>
      </c>
      <c r="F302" s="2">
        <v>0.27200000000000002</v>
      </c>
      <c r="G302" s="2">
        <f>(C302-E302)/C302</f>
        <v>0.41267605633802817</v>
      </c>
      <c r="H302" s="2">
        <f>(C302-(E302/1.163))/C302</f>
        <v>0.49499230983493392</v>
      </c>
      <c r="I302">
        <f t="shared" si="29"/>
        <v>1080.864</v>
      </c>
      <c r="J302" s="2">
        <f>(C302-I302)/C302</f>
        <v>0.49255211267605631</v>
      </c>
      <c r="K302" s="2">
        <f>(C302-(I302/1.163))/C302</f>
        <v>0.56367335569738286</v>
      </c>
      <c r="L302">
        <v>1118</v>
      </c>
      <c r="M302" s="2">
        <v>0.27700000000000002</v>
      </c>
      <c r="N302" s="2">
        <f>(C302-L302)/C302</f>
        <v>0.47511737089201878</v>
      </c>
      <c r="O302" s="2">
        <f>(C302-(L302/1.158))/C302</f>
        <v>0.54673348090847906</v>
      </c>
      <c r="P302">
        <f t="shared" si="27"/>
        <v>963.15699999999993</v>
      </c>
      <c r="Q302" s="2">
        <f>(C302-P302)/C302</f>
        <v>0.54781361502347425</v>
      </c>
      <c r="R302" s="2">
        <f>(C302-(P302/1.158))/C302</f>
        <v>0.60951089380265466</v>
      </c>
      <c r="S302" s="2">
        <f t="shared" si="32"/>
        <v>-5.5261502347417946E-2</v>
      </c>
      <c r="T302">
        <v>1124</v>
      </c>
      <c r="U302" s="4">
        <v>0.15</v>
      </c>
      <c r="V302" s="2">
        <f>(C302-T302)/C302</f>
        <v>0.47230046948356808</v>
      </c>
      <c r="W302" s="2">
        <f>(C302-(T302/1.148))/C302</f>
        <v>0.54033141941077345</v>
      </c>
      <c r="X302">
        <f t="shared" si="30"/>
        <v>1039.7</v>
      </c>
      <c r="Y302" s="2">
        <f>(C302-X302)/C302</f>
        <v>0.51187793427230044</v>
      </c>
      <c r="Z302" s="2">
        <f>(C302-(X302/1.148))/C302</f>
        <v>0.57480656295496557</v>
      </c>
      <c r="AA302" s="2">
        <f t="shared" si="31"/>
        <v>3.5935680751173815E-2</v>
      </c>
    </row>
    <row r="303" spans="1:27" ht="12.75" customHeight="1">
      <c r="A303" s="3" t="s">
        <v>36</v>
      </c>
      <c r="B303" s="3" t="s">
        <v>207</v>
      </c>
      <c r="C303">
        <v>2036</v>
      </c>
      <c r="D303" s="1">
        <v>38991</v>
      </c>
      <c r="E303">
        <v>1139</v>
      </c>
      <c r="F303" s="2">
        <v>0.23899999999999999</v>
      </c>
      <c r="G303" s="2">
        <f>(C303-E303)/C303</f>
        <v>0.44056974459724951</v>
      </c>
      <c r="H303" s="2">
        <f>(C303-(E303/1.163))/C303</f>
        <v>0.51897656457201169</v>
      </c>
      <c r="I303">
        <f t="shared" si="29"/>
        <v>1002.8895000000001</v>
      </c>
      <c r="J303" s="2">
        <f>(C303-I303)/C303</f>
        <v>0.50742166011787804</v>
      </c>
      <c r="K303" s="2">
        <f>(C303-(I303/1.163))/C303</f>
        <v>0.57645886510565625</v>
      </c>
      <c r="L303">
        <v>1016</v>
      </c>
      <c r="M303" s="2">
        <v>0.23599999999999999</v>
      </c>
      <c r="N303" s="2">
        <f>(C303-L303)/C303</f>
        <v>0.50098231827111983</v>
      </c>
      <c r="O303" s="2">
        <f>(C303-(L303/1.158))/C303</f>
        <v>0.56906935947419668</v>
      </c>
      <c r="P303">
        <f t="shared" si="27"/>
        <v>896.11199999999997</v>
      </c>
      <c r="Q303" s="2">
        <f>(C303-P303)/C303</f>
        <v>0.55986640471512761</v>
      </c>
      <c r="R303" s="2">
        <f>(C303-(P303/1.158))/C303</f>
        <v>0.6199191750562415</v>
      </c>
      <c r="S303" s="2">
        <f t="shared" si="32"/>
        <v>-5.2444744597249571E-2</v>
      </c>
      <c r="T303">
        <v>948</v>
      </c>
      <c r="U303" s="4">
        <v>0.253</v>
      </c>
      <c r="V303" s="2">
        <f>(C303-T303)/C303</f>
        <v>0.53438113948919452</v>
      </c>
      <c r="W303" s="2">
        <f>(C303-(T303/1.148))/C303</f>
        <v>0.59440865809163279</v>
      </c>
      <c r="X303">
        <f t="shared" si="30"/>
        <v>828.07799999999997</v>
      </c>
      <c r="Y303" s="2">
        <f>(C303-X303)/C303</f>
        <v>0.59328192534381141</v>
      </c>
      <c r="Z303" s="2">
        <f>(C303-(X303/1.148))/C303</f>
        <v>0.64571596284304134</v>
      </c>
      <c r="AA303" s="2">
        <f t="shared" si="31"/>
        <v>-3.3415520628683804E-2</v>
      </c>
    </row>
    <row r="304" spans="1:27" ht="12.75" customHeight="1">
      <c r="A304" t="s">
        <v>20</v>
      </c>
      <c r="B304" t="s">
        <v>20</v>
      </c>
      <c r="C304">
        <v>2608</v>
      </c>
      <c r="D304" s="1">
        <v>38991</v>
      </c>
      <c r="E304">
        <v>1659</v>
      </c>
      <c r="F304" s="2">
        <v>0.25900000000000001</v>
      </c>
      <c r="G304" s="2">
        <f>(C304-E304)/C304</f>
        <v>0.36388036809815949</v>
      </c>
      <c r="H304" s="2">
        <f>(C304-(E304/1.163))/C304</f>
        <v>0.45303557016178803</v>
      </c>
      <c r="I304">
        <f t="shared" si="29"/>
        <v>1444.1595</v>
      </c>
      <c r="J304" s="2">
        <f>(C304-I304)/C304</f>
        <v>0.44625786042944787</v>
      </c>
      <c r="K304" s="2">
        <f>(C304-(I304/1.163))/C304</f>
        <v>0.52386746382583649</v>
      </c>
      <c r="L304">
        <v>1391</v>
      </c>
      <c r="M304" s="2">
        <v>0.23599999999999999</v>
      </c>
      <c r="N304" s="2">
        <f>(C304-L304)/C304</f>
        <v>0.46664110429447853</v>
      </c>
      <c r="O304" s="2">
        <f>(C304-(L304/1.158))/C304</f>
        <v>0.53941373427847883</v>
      </c>
      <c r="P304">
        <f t="shared" si="27"/>
        <v>1226.8620000000001</v>
      </c>
      <c r="Q304" s="2">
        <f>(C304-P304)/C304</f>
        <v>0.52957745398773004</v>
      </c>
      <c r="R304" s="2">
        <f>(C304-(P304/1.158))/C304</f>
        <v>0.59376291363361833</v>
      </c>
      <c r="S304" s="2">
        <f t="shared" si="32"/>
        <v>-8.3319593558282168E-2</v>
      </c>
      <c r="T304">
        <v>1301</v>
      </c>
      <c r="U304" s="4">
        <v>0.24399999999999999</v>
      </c>
      <c r="V304" s="2">
        <f>(C304-T304)/C304</f>
        <v>0.50115030674846628</v>
      </c>
      <c r="W304" s="2">
        <f>(C304-(T304/1.148))/C304</f>
        <v>0.56546193967636438</v>
      </c>
      <c r="X304">
        <f t="shared" si="30"/>
        <v>1142.278</v>
      </c>
      <c r="Y304" s="2">
        <f>(C304-X304)/C304</f>
        <v>0.56200996932515335</v>
      </c>
      <c r="Z304" s="2">
        <f>(C304-(X304/1.148))/C304</f>
        <v>0.61847558303584782</v>
      </c>
      <c r="AA304" s="2">
        <f t="shared" si="31"/>
        <v>-3.2432515337423307E-2</v>
      </c>
    </row>
    <row r="305" spans="1:27" ht="12.75" customHeight="1">
      <c r="A305" t="s">
        <v>12</v>
      </c>
      <c r="C305">
        <v>2298</v>
      </c>
      <c r="D305" s="1">
        <v>38961</v>
      </c>
      <c r="E305">
        <v>1641</v>
      </c>
      <c r="F305" s="2">
        <v>0.215</v>
      </c>
      <c r="G305" s="2">
        <f>(C305-E305)/C305</f>
        <v>0.28590078328981722</v>
      </c>
      <c r="H305" s="2">
        <f>(C305-(E305/1.161))/C305</f>
        <v>0.38492746192060057</v>
      </c>
      <c r="I305">
        <f t="shared" si="29"/>
        <v>1464.5925</v>
      </c>
      <c r="J305" s="2">
        <f>(C305-I305)/C305</f>
        <v>0.36266644908616191</v>
      </c>
      <c r="K305" s="2">
        <f>(C305-(I305/1.161))/C305</f>
        <v>0.45104775976413597</v>
      </c>
      <c r="L305">
        <v>1466</v>
      </c>
      <c r="M305" s="2">
        <v>0.20599999999999999</v>
      </c>
      <c r="N305" s="2">
        <f>(C305-L305)/C305</f>
        <v>0.36205395996518713</v>
      </c>
      <c r="O305" s="2">
        <f>((C305-(I305/1.156))/C305)</f>
        <v>0.44867339886346175</v>
      </c>
      <c r="P305">
        <f t="shared" si="27"/>
        <v>1315.002</v>
      </c>
      <c r="Q305" s="2">
        <f>(C305-P305)/C305</f>
        <v>0.42776240208877286</v>
      </c>
      <c r="R305" s="2">
        <f>(C305-(P305/1.156))/C305</f>
        <v>0.50498477689340204</v>
      </c>
      <c r="S305" s="2">
        <f t="shared" si="32"/>
        <v>-6.5095953002610951E-2</v>
      </c>
      <c r="T305">
        <v>1439</v>
      </c>
      <c r="U305" s="4">
        <v>0.24399999999999999</v>
      </c>
      <c r="V305" s="2">
        <f>(C305-T305)/C305</f>
        <v>0.37380330722367278</v>
      </c>
      <c r="W305" s="2">
        <f>(C305-(T305/1.153))/C305</f>
        <v>0.45689792473865803</v>
      </c>
      <c r="X305">
        <f t="shared" si="30"/>
        <v>1263.442</v>
      </c>
      <c r="Y305" s="2">
        <f>(C305-X305)/C305</f>
        <v>0.4501993037423847</v>
      </c>
      <c r="Z305" s="2">
        <f>(C297-(X297/1.153))/C297</f>
        <v>0.5793898493932047</v>
      </c>
      <c r="AA305" s="2">
        <f t="shared" si="31"/>
        <v>-2.243690165361184E-2</v>
      </c>
    </row>
    <row r="306" spans="1:27" ht="12.75" customHeight="1">
      <c r="A306" t="s">
        <v>12</v>
      </c>
      <c r="B306" t="s">
        <v>106</v>
      </c>
      <c r="C306">
        <v>2064</v>
      </c>
      <c r="D306" s="1">
        <v>38991</v>
      </c>
      <c r="E306">
        <v>1443</v>
      </c>
      <c r="F306" s="2">
        <v>0.28999999999999998</v>
      </c>
      <c r="G306" s="2">
        <f>(C306-E306)/C306</f>
        <v>0.30087209302325579</v>
      </c>
      <c r="H306" s="2">
        <f>(C306-(E306/1.163))/C306</f>
        <v>0.39885820552300583</v>
      </c>
      <c r="I306">
        <f t="shared" si="29"/>
        <v>1233.7649999999999</v>
      </c>
      <c r="J306" s="2">
        <f>(C306-I306)/C306</f>
        <v>0.40224563953488379</v>
      </c>
      <c r="K306" s="2">
        <f>(C306-(I306/1.163))/C306</f>
        <v>0.48602376572217004</v>
      </c>
      <c r="L306">
        <v>1161</v>
      </c>
      <c r="M306" s="2">
        <v>0.23200000000000001</v>
      </c>
      <c r="N306" s="2">
        <f>(C306-L306)/C306</f>
        <v>0.4375</v>
      </c>
      <c r="O306" s="2">
        <f>(C306-(L306/1.158))/C306</f>
        <v>0.51424870466321237</v>
      </c>
      <c r="P306">
        <f t="shared" si="27"/>
        <v>1026.3240000000001</v>
      </c>
      <c r="Q306" s="2">
        <f>(C306-P306)/C306</f>
        <v>0.50274999999999992</v>
      </c>
      <c r="R306" s="2">
        <f>(C306-(P306/1.158))/C306</f>
        <v>0.57059585492227971</v>
      </c>
      <c r="S306" s="2">
        <f t="shared" si="32"/>
        <v>-0.10050436046511613</v>
      </c>
      <c r="T306">
        <v>1163</v>
      </c>
      <c r="U306" s="4">
        <v>0.253</v>
      </c>
      <c r="V306" s="2">
        <f>(C306-T306)/C306</f>
        <v>0.43653100775193798</v>
      </c>
      <c r="W306" s="2">
        <f>(C306-(T306/1.148))/C306</f>
        <v>0.50917335170029432</v>
      </c>
      <c r="X306">
        <f t="shared" si="30"/>
        <v>1015.8805</v>
      </c>
      <c r="Y306" s="2">
        <f>(C306-X306)/C306</f>
        <v>0.50780983527131784</v>
      </c>
      <c r="Z306" s="2">
        <f>(C306-(X306/1.148))/C306</f>
        <v>0.57126292271020718</v>
      </c>
      <c r="AA306" s="2">
        <f t="shared" si="31"/>
        <v>-5.0598352713179251E-3</v>
      </c>
    </row>
    <row r="307" spans="1:27" ht="12.75" customHeight="1">
      <c r="A307" t="s">
        <v>36</v>
      </c>
      <c r="B307" t="s">
        <v>36</v>
      </c>
      <c r="C307">
        <v>3036</v>
      </c>
      <c r="D307" s="1">
        <v>38991</v>
      </c>
      <c r="E307">
        <v>1643</v>
      </c>
      <c r="F307" s="2">
        <v>0.25900000000000001</v>
      </c>
      <c r="G307" s="2">
        <f>(C307-E307)/C307</f>
        <v>0.45882740447957837</v>
      </c>
      <c r="H307" s="2">
        <f>(C307-(E307/1.163))/C307</f>
        <v>0.53467532629370462</v>
      </c>
      <c r="I307">
        <f t="shared" si="29"/>
        <v>1430.2315000000001</v>
      </c>
      <c r="J307" s="2">
        <f>(C307-I307)/C307</f>
        <v>0.52890925559947299</v>
      </c>
      <c r="K307" s="2">
        <f>(C307-(I307/1.163))/C307</f>
        <v>0.59493487153866975</v>
      </c>
      <c r="L307">
        <v>1586</v>
      </c>
      <c r="M307" s="2">
        <v>0.23100000000000001</v>
      </c>
      <c r="N307" s="2">
        <f>(C307-L307)/C307</f>
        <v>0.47760210803689063</v>
      </c>
      <c r="O307" s="2">
        <f>(C307-(L307/1.158))/C307</f>
        <v>0.54887919519593309</v>
      </c>
      <c r="P307">
        <f t="shared" si="27"/>
        <v>1402.817</v>
      </c>
      <c r="Q307" s="2">
        <f>(C307-P307)/C307</f>
        <v>0.53793906455862972</v>
      </c>
      <c r="R307" s="2">
        <f>(C307-(P307/1.158))/C307</f>
        <v>0.60098364815080296</v>
      </c>
      <c r="S307" s="2">
        <f t="shared" si="32"/>
        <v>-9.0298089591567265E-3</v>
      </c>
      <c r="T307">
        <v>1577</v>
      </c>
      <c r="U307" s="4">
        <v>0.23300000000000001</v>
      </c>
      <c r="V307" s="2">
        <f>(C307-T307)/C307</f>
        <v>0.48056653491436102</v>
      </c>
      <c r="W307" s="2">
        <f>(C307-(T307/1.148))/C307</f>
        <v>0.54753182483829343</v>
      </c>
      <c r="X307">
        <f t="shared" si="30"/>
        <v>1393.2794999999999</v>
      </c>
      <c r="Y307" s="2">
        <f>(C307-X307)/C307</f>
        <v>0.54108053359683794</v>
      </c>
      <c r="Z307" s="2">
        <f>(C307-(X307/1.148))/C307</f>
        <v>0.60024436724463237</v>
      </c>
      <c r="AA307" s="2">
        <f t="shared" si="31"/>
        <v>-3.1414690382082222E-3</v>
      </c>
    </row>
    <row r="308" spans="1:27" ht="12.75" customHeight="1">
      <c r="A308" t="s">
        <v>34</v>
      </c>
      <c r="C308">
        <v>4243</v>
      </c>
      <c r="D308" s="1">
        <v>38961</v>
      </c>
      <c r="E308">
        <v>3080</v>
      </c>
      <c r="F308" s="2">
        <v>0.249</v>
      </c>
      <c r="G308" s="2">
        <f>(C308-E308)/C308</f>
        <v>0.27409851520150835</v>
      </c>
      <c r="H308" s="2">
        <f>(C308-(E308/1.161))/C308</f>
        <v>0.3747618563320485</v>
      </c>
      <c r="I308">
        <f t="shared" si="29"/>
        <v>2696.54</v>
      </c>
      <c r="J308" s="2">
        <f>(C308-I308)/C308</f>
        <v>0.36447325005892056</v>
      </c>
      <c r="K308" s="2">
        <f>(C308-(I308/1.161))/C308</f>
        <v>0.45260400521870858</v>
      </c>
      <c r="L308">
        <v>2933</v>
      </c>
      <c r="M308" s="2">
        <v>0.23799999999999999</v>
      </c>
      <c r="N308" s="2">
        <f>(C308-L308)/C308</f>
        <v>0.3087438133396182</v>
      </c>
      <c r="O308" s="2">
        <f>((C308-(I308/1.156))/C308)</f>
        <v>0.45023637548349521</v>
      </c>
      <c r="P308">
        <f t="shared" si="27"/>
        <v>2583.973</v>
      </c>
      <c r="Q308" s="2">
        <f>(C308-P308)/C308</f>
        <v>0.39100329955220364</v>
      </c>
      <c r="R308" s="2">
        <f>(C308-(P308/1.156))/C308</f>
        <v>0.47318624528737335</v>
      </c>
      <c r="S308" s="2">
        <f t="shared" si="32"/>
        <v>-2.6530049493283081E-2</v>
      </c>
      <c r="T308">
        <v>2806</v>
      </c>
      <c r="U308" s="4">
        <v>0.19800000000000001</v>
      </c>
      <c r="V308" s="2">
        <f>(C308-T308)/C308</f>
        <v>0.33867546547254301</v>
      </c>
      <c r="W308" s="2">
        <f>(C308-(T308/1.153))/C308</f>
        <v>0.42643145314184128</v>
      </c>
      <c r="X308">
        <f t="shared" si="30"/>
        <v>2528.2060000000001</v>
      </c>
      <c r="Y308" s="2">
        <f>(C308-X308)/C308</f>
        <v>0.40414659439076123</v>
      </c>
      <c r="Z308" s="2">
        <f>(C300-(X300/1.153))/C300</f>
        <v>0.57403529085457927</v>
      </c>
      <c r="AA308" s="2">
        <f t="shared" si="31"/>
        <v>-1.3143294838557584E-2</v>
      </c>
    </row>
    <row r="309" spans="1:27" ht="12.75" customHeight="1">
      <c r="A309" t="s">
        <v>34</v>
      </c>
      <c r="B309" t="s">
        <v>38</v>
      </c>
      <c r="C309">
        <v>4317</v>
      </c>
      <c r="D309" s="1">
        <v>38961</v>
      </c>
      <c r="E309">
        <v>3251</v>
      </c>
      <c r="F309" s="2">
        <v>0.27500000000000002</v>
      </c>
      <c r="G309" s="2">
        <f>(C309-E309)/C309</f>
        <v>0.24693073893907808</v>
      </c>
      <c r="H309" s="2">
        <f>(C309-(E309/1.161))/C309</f>
        <v>0.35136153224726796</v>
      </c>
      <c r="I309">
        <f t="shared" ref="I309" si="33">E309*(1-(F309/2))</f>
        <v>2803.9875000000002</v>
      </c>
      <c r="J309" s="2">
        <f>(C309-I309)/C309</f>
        <v>0.35047776233495481</v>
      </c>
      <c r="K309" s="2">
        <f>(C309-(I309/1.161))/C309</f>
        <v>0.44054932156326859</v>
      </c>
      <c r="L309">
        <v>3188</v>
      </c>
      <c r="M309" s="2">
        <v>0.246</v>
      </c>
      <c r="N309" s="2">
        <f>(C309-L309)/C309</f>
        <v>0.26152420662497106</v>
      </c>
      <c r="O309" s="2">
        <f>((C309-(I309/1.156))/C309)</f>
        <v>0.43812955219286748</v>
      </c>
      <c r="P309">
        <f t="shared" ref="P309" si="34">L309*(1-(M309/2))</f>
        <v>2795.8760000000002</v>
      </c>
      <c r="Q309" s="2">
        <f>(C309-P309)/C309</f>
        <v>0.35235672921009958</v>
      </c>
      <c r="R309" s="2">
        <f>(C309-(P309/1.156))/C309</f>
        <v>0.43975495606409998</v>
      </c>
      <c r="S309" s="2">
        <f t="shared" ref="S309" si="35">-(Q309-J309)</f>
        <v>-1.8789668751447719E-3</v>
      </c>
      <c r="T309">
        <v>2995</v>
      </c>
      <c r="U309" s="4">
        <v>0.216</v>
      </c>
      <c r="V309" s="2">
        <f>(C309-T309)/C309</f>
        <v>0.30623117905953207</v>
      </c>
      <c r="W309" s="2">
        <f>(C309-(T309/1.153))/C309</f>
        <v>0.39829243630488476</v>
      </c>
      <c r="X309">
        <f t="shared" ref="X309" si="36">T309*(1-(U309/2))</f>
        <v>2671.54</v>
      </c>
      <c r="Y309" s="2">
        <f>(C309-X309)/C309</f>
        <v>0.38115821172110265</v>
      </c>
      <c r="Z309" s="2">
        <f>(C299-(X299/1.153))/C299</f>
        <v>0.60146071799231127</v>
      </c>
      <c r="AA309" s="2">
        <f t="shared" ref="AA309" si="37">-(Y309-Q309)</f>
        <v>-2.8801482511003063E-2</v>
      </c>
    </row>
    <row r="310" spans="1:27" ht="12.75" customHeight="1">
      <c r="A310" t="s">
        <v>34</v>
      </c>
      <c r="B310" s="3" t="s">
        <v>218</v>
      </c>
      <c r="C310">
        <v>3921</v>
      </c>
      <c r="D310" s="1">
        <v>38991</v>
      </c>
      <c r="E310">
        <v>2634</v>
      </c>
      <c r="F310" s="2">
        <v>0.21199999999999999</v>
      </c>
      <c r="G310" s="2">
        <f>(C310-E310)/C310</f>
        <v>0.32823259372609026</v>
      </c>
      <c r="H310" s="2">
        <f>(C310-(E310/1.163))/C310</f>
        <v>0.42238400148417043</v>
      </c>
      <c r="I310">
        <f t="shared" si="29"/>
        <v>2354.7959999999998</v>
      </c>
      <c r="J310" s="2">
        <f>(C310-I310)/C310</f>
        <v>0.39943993879112477</v>
      </c>
      <c r="K310" s="2">
        <f>(C310-(I310/1.163))/C310</f>
        <v>0.48361129732684843</v>
      </c>
      <c r="L310">
        <v>2411</v>
      </c>
      <c r="M310" s="2">
        <v>0.19600000000000001</v>
      </c>
      <c r="N310" s="2">
        <f>(C310-L310)/C310</f>
        <v>0.3851058403468503</v>
      </c>
      <c r="O310" s="2">
        <f>(C310-(L310/1.158))/C310</f>
        <v>0.46900331636170145</v>
      </c>
      <c r="P310">
        <f t="shared" si="27"/>
        <v>2174.7220000000002</v>
      </c>
      <c r="Q310" s="2">
        <f>(C310-P310)/C310</f>
        <v>0.44536546799285892</v>
      </c>
      <c r="R310" s="2">
        <f>(C310-(P310/1.158))/C310</f>
        <v>0.52104099135825466</v>
      </c>
      <c r="S310" s="2">
        <f t="shared" si="32"/>
        <v>-4.592552920173415E-2</v>
      </c>
      <c r="T310">
        <v>2287</v>
      </c>
      <c r="U310" s="4">
        <v>0.214</v>
      </c>
      <c r="V310" s="2">
        <f>(C310-T310)/C310</f>
        <v>0.41673042591175719</v>
      </c>
      <c r="W310" s="2">
        <f>(C310-(T310/1.148))/C310</f>
        <v>0.49192545811128674</v>
      </c>
      <c r="X310">
        <f t="shared" si="30"/>
        <v>2042.2909999999999</v>
      </c>
      <c r="Y310" s="2">
        <f>(C310-X310)/C310</f>
        <v>0.4791402703391992</v>
      </c>
      <c r="Z310" s="2">
        <f>(C310-(X310/1.148))/C310</f>
        <v>0.54628943409337904</v>
      </c>
      <c r="AA310" s="2">
        <f t="shared" si="31"/>
        <v>-3.3774802346340282E-2</v>
      </c>
    </row>
    <row r="311" spans="1:27" ht="12.75" customHeight="1">
      <c r="A311" t="s">
        <v>34</v>
      </c>
      <c r="B311" s="3" t="s">
        <v>219</v>
      </c>
      <c r="C311">
        <v>4827</v>
      </c>
      <c r="D311" s="1">
        <v>38991</v>
      </c>
      <c r="E311">
        <v>3729</v>
      </c>
      <c r="F311" s="2">
        <v>0.219</v>
      </c>
      <c r="G311" s="2">
        <f>(C311-E311)/C311</f>
        <v>0.22747047855811062</v>
      </c>
      <c r="H311" s="2">
        <f>(C311-(E311/1.163))/C311</f>
        <v>0.33574417760800573</v>
      </c>
      <c r="I311">
        <f t="shared" si="29"/>
        <v>3320.6744999999996</v>
      </c>
      <c r="J311" s="2">
        <f>(C311-I311)/C311</f>
        <v>0.31206246115599762</v>
      </c>
      <c r="K311" s="2">
        <f>(C311-(I311/1.163))/C311</f>
        <v>0.40848019015992909</v>
      </c>
      <c r="L311">
        <v>3499</v>
      </c>
      <c r="M311" s="2">
        <v>0.22</v>
      </c>
      <c r="N311" s="2">
        <f>(C311-L311)/C311</f>
        <v>0.27511912160762381</v>
      </c>
      <c r="O311" s="2">
        <f>(C311-(L311/1.158))/C311</f>
        <v>0.37402342107739528</v>
      </c>
      <c r="P311">
        <f t="shared" si="27"/>
        <v>3114.11</v>
      </c>
      <c r="Q311" s="2">
        <f>(C311-P311)/C311</f>
        <v>0.35485601823078516</v>
      </c>
      <c r="R311" s="2">
        <f>(C311-(P311/1.158))/C311</f>
        <v>0.44288084475888173</v>
      </c>
      <c r="S311" s="2">
        <f t="shared" si="32"/>
        <v>-4.2793557074787547E-2</v>
      </c>
      <c r="T311">
        <v>3389</v>
      </c>
      <c r="U311" s="4">
        <v>0.25700000000000001</v>
      </c>
      <c r="V311" s="2">
        <f>(C311-T311)/C311</f>
        <v>0.2979076030660866</v>
      </c>
      <c r="W311" s="2">
        <f>(C311-(T311/1.148))/C311</f>
        <v>0.38842125702620783</v>
      </c>
      <c r="X311">
        <f t="shared" si="30"/>
        <v>2953.5135</v>
      </c>
      <c r="Y311" s="2">
        <f>(C311-X311)/C311</f>
        <v>0.38812647607209444</v>
      </c>
      <c r="Z311" s="2">
        <f>(C311-(X311/1.148))/C311</f>
        <v>0.46700912549834006</v>
      </c>
      <c r="AA311" s="2">
        <f t="shared" si="31"/>
        <v>-3.3270457841309276E-2</v>
      </c>
    </row>
    <row r="312" spans="1:27" ht="12.75" customHeight="1">
      <c r="A312" t="s">
        <v>34</v>
      </c>
      <c r="B312" s="3" t="s">
        <v>220</v>
      </c>
      <c r="C312">
        <v>4031</v>
      </c>
      <c r="D312" s="1">
        <v>38991</v>
      </c>
      <c r="E312">
        <v>2918</v>
      </c>
      <c r="F312" s="2">
        <v>0.19700000000000001</v>
      </c>
      <c r="G312" s="2">
        <f>(C312-E312)/C312</f>
        <v>0.27611014636566611</v>
      </c>
      <c r="H312" s="2">
        <f>(C312-(E312/1.163))/C312</f>
        <v>0.37756676385697857</v>
      </c>
      <c r="I312">
        <f t="shared" si="29"/>
        <v>2630.5769999999998</v>
      </c>
      <c r="J312" s="2">
        <f>(C312-I312)/C312</f>
        <v>0.34741329694864803</v>
      </c>
      <c r="K312" s="2">
        <f>(C312-(I312/1.163))/C312</f>
        <v>0.43887643761706624</v>
      </c>
      <c r="L312">
        <v>2739</v>
      </c>
      <c r="M312" s="2">
        <v>0.31900000000000001</v>
      </c>
      <c r="N312" s="2">
        <f>(C312-L312)/C312</f>
        <v>0.32051600099230959</v>
      </c>
      <c r="O312" s="2">
        <f>(C312-(L312/1.158))/C312</f>
        <v>0.4132262530158114</v>
      </c>
      <c r="P312">
        <f t="shared" si="27"/>
        <v>2302.1295</v>
      </c>
      <c r="Q312" s="2">
        <f>(C312-P312)/C312</f>
        <v>0.42889369883403622</v>
      </c>
      <c r="R312" s="2">
        <f>(C312-(P312/1.158))/C312</f>
        <v>0.50681666565978944</v>
      </c>
      <c r="S312" s="2">
        <f t="shared" si="32"/>
        <v>-8.1480401885388187E-2</v>
      </c>
      <c r="T312">
        <v>2615</v>
      </c>
      <c r="U312" s="4">
        <v>0.23300000000000001</v>
      </c>
      <c r="V312" s="2">
        <f>(C312-T312)/C312</f>
        <v>0.35127759861076657</v>
      </c>
      <c r="W312" s="2">
        <f>(C312-(T312/1.148))/C312</f>
        <v>0.43491080018359457</v>
      </c>
      <c r="X312">
        <f t="shared" si="30"/>
        <v>2310.3525</v>
      </c>
      <c r="Y312" s="2">
        <f>(C312-X312)/C312</f>
        <v>0.42685375837261225</v>
      </c>
      <c r="Z312" s="2">
        <f>(C312-(X312/1.148))/C312</f>
        <v>0.50074369196220581</v>
      </c>
      <c r="AA312" s="2">
        <f t="shared" si="31"/>
        <v>2.0399404614239725E-3</v>
      </c>
    </row>
    <row r="313" spans="1:27" ht="12.75" customHeight="1">
      <c r="A313" t="s">
        <v>34</v>
      </c>
      <c r="B313" s="3" t="s">
        <v>221</v>
      </c>
      <c r="C313">
        <v>4144</v>
      </c>
      <c r="D313" s="1">
        <v>38991</v>
      </c>
      <c r="E313">
        <v>2915</v>
      </c>
      <c r="F313" s="2">
        <v>0.223</v>
      </c>
      <c r="G313" s="2">
        <f>(C313-E313)/C313</f>
        <v>0.29657335907335908</v>
      </c>
      <c r="H313" s="2">
        <f>(C313-(E313/1.163))/C313</f>
        <v>0.39516195965035172</v>
      </c>
      <c r="I313">
        <f t="shared" si="29"/>
        <v>2589.9775</v>
      </c>
      <c r="J313" s="2">
        <f>(C313-I313)/C313</f>
        <v>0.37500542953667954</v>
      </c>
      <c r="K313" s="2">
        <f>(C313-(I313/1.163))/C313</f>
        <v>0.46260140114933757</v>
      </c>
      <c r="L313">
        <v>2674</v>
      </c>
      <c r="M313" s="2">
        <v>0.184</v>
      </c>
      <c r="N313" s="2">
        <f>(C313-L313)/C313</f>
        <v>0.35472972972972971</v>
      </c>
      <c r="O313" s="2">
        <f>(C313-(L313/1.158))/C313</f>
        <v>0.44277178733137285</v>
      </c>
      <c r="P313">
        <f t="shared" si="27"/>
        <v>2427.9920000000002</v>
      </c>
      <c r="Q313" s="2">
        <f>(C313-P313)/C313</f>
        <v>0.41409459459459452</v>
      </c>
      <c r="R313" s="2">
        <f>(C313-(P313/1.158))/C313</f>
        <v>0.49403678289688652</v>
      </c>
      <c r="S313" s="2">
        <f t="shared" si="32"/>
        <v>-3.9089165057914987E-2</v>
      </c>
      <c r="T313">
        <v>2620</v>
      </c>
      <c r="U313" s="4">
        <v>0.23300000000000001</v>
      </c>
      <c r="V313" s="2">
        <f>(C313-T313)/C313</f>
        <v>0.36776061776061775</v>
      </c>
      <c r="W313" s="2">
        <f>(C313-(T313/1.148))/C313</f>
        <v>0.44926883080193181</v>
      </c>
      <c r="X313">
        <f t="shared" si="30"/>
        <v>2314.77</v>
      </c>
      <c r="Y313" s="2">
        <f>(C313-X313)/C313</f>
        <v>0.44141650579150582</v>
      </c>
      <c r="Z313" s="2">
        <f>(C313-(X313/1.148))/C313</f>
        <v>0.51342901201350677</v>
      </c>
      <c r="AA313" s="2">
        <f t="shared" si="31"/>
        <v>-2.7321911196911297E-2</v>
      </c>
    </row>
    <row r="314" spans="1:27" ht="12.75" customHeight="1">
      <c r="A314" t="s">
        <v>34</v>
      </c>
      <c r="B314" s="3" t="s">
        <v>222</v>
      </c>
      <c r="C314">
        <v>3692</v>
      </c>
      <c r="D314" s="1">
        <v>38991</v>
      </c>
      <c r="E314">
        <v>2229</v>
      </c>
      <c r="F314" s="2">
        <v>0.159</v>
      </c>
      <c r="G314" s="2">
        <f>(C314-E314)/C314</f>
        <v>0.39626218851570966</v>
      </c>
      <c r="H314" s="2">
        <f>(C314-(E314/1.163))/C314</f>
        <v>0.48087892391720521</v>
      </c>
      <c r="I314">
        <f t="shared" si="29"/>
        <v>2051.7945</v>
      </c>
      <c r="J314" s="2">
        <f>(C314-I314)/C314</f>
        <v>0.44425934452871074</v>
      </c>
      <c r="K314" s="2">
        <f>(C314-(I314/1.163))/C314</f>
        <v>0.52214904946578744</v>
      </c>
      <c r="L314">
        <v>2075</v>
      </c>
      <c r="M314" s="2">
        <v>0.11700000000000001</v>
      </c>
      <c r="N314" s="2">
        <f>(C314-L314)/C314</f>
        <v>0.43797399783315277</v>
      </c>
      <c r="O314" s="2">
        <f>(C314-(L314/1.158))/C314</f>
        <v>0.51465802921688486</v>
      </c>
      <c r="P314">
        <f t="shared" si="27"/>
        <v>1953.6125</v>
      </c>
      <c r="Q314" s="2">
        <f>(C314-P314)/C314</f>
        <v>0.47085251895991331</v>
      </c>
      <c r="R314" s="2">
        <f>(C314-(P314/1.158))/C314</f>
        <v>0.54305053450769714</v>
      </c>
      <c r="S314" s="2">
        <f t="shared" si="32"/>
        <v>-2.6593174431202571E-2</v>
      </c>
      <c r="T314">
        <v>2029</v>
      </c>
      <c r="U314" s="4">
        <v>0.18</v>
      </c>
      <c r="V314" s="2">
        <f>(C314-T314)/C314</f>
        <v>0.45043336944745394</v>
      </c>
      <c r="W314" s="2">
        <f>(C314-(T314/1.148))/C314</f>
        <v>0.52128342286363583</v>
      </c>
      <c r="X314">
        <f t="shared" si="30"/>
        <v>1846.39</v>
      </c>
      <c r="Y314" s="2">
        <f>(C314-X314)/C314</f>
        <v>0.49989436619718308</v>
      </c>
      <c r="Z314" s="2">
        <f>(C314-(X314/1.148))/C314</f>
        <v>0.56436791480590853</v>
      </c>
      <c r="AA314" s="2">
        <f t="shared" si="31"/>
        <v>-2.9041847237269769E-2</v>
      </c>
    </row>
    <row r="315" spans="1:27" ht="12.75" customHeight="1">
      <c r="A315" t="s">
        <v>12</v>
      </c>
      <c r="B315" t="s">
        <v>12</v>
      </c>
      <c r="C315">
        <v>2612</v>
      </c>
      <c r="D315" s="1">
        <v>38961</v>
      </c>
      <c r="E315">
        <v>1775</v>
      </c>
      <c r="F315" s="2">
        <v>0.20899999999999999</v>
      </c>
      <c r="G315" s="2">
        <f>(C315-E315)/C315</f>
        <v>0.32044410413476265</v>
      </c>
      <c r="H315" s="2">
        <f>(C315-(E315/1.161))/C315</f>
        <v>0.41468053758377493</v>
      </c>
      <c r="I315">
        <f t="shared" si="29"/>
        <v>1589.5125</v>
      </c>
      <c r="J315" s="2">
        <f>(C315-I315)/C315</f>
        <v>0.39145769525267993</v>
      </c>
      <c r="K315" s="2">
        <f>(C315-(I315/1.161))/C315</f>
        <v>0.47584642140627037</v>
      </c>
      <c r="L315">
        <v>1548</v>
      </c>
      <c r="M315" s="2">
        <v>0.23300000000000001</v>
      </c>
      <c r="N315" s="2">
        <f>(C315-L315)/C315</f>
        <v>0.40735068912710565</v>
      </c>
      <c r="O315" s="2">
        <f>((C315-(I315/1.156))/C315)</f>
        <v>0.47357932115283724</v>
      </c>
      <c r="P315">
        <f t="shared" si="27"/>
        <v>1367.6579999999999</v>
      </c>
      <c r="Q315" s="2">
        <f>(C315-P315)/C315</f>
        <v>0.47639433384379787</v>
      </c>
      <c r="R315" s="2">
        <f>(C315-(P315/1.156))/C315</f>
        <v>0.54705392201020575</v>
      </c>
      <c r="S315" s="2">
        <f t="shared" si="32"/>
        <v>-8.4936638591117941E-2</v>
      </c>
      <c r="T315">
        <v>1539</v>
      </c>
      <c r="U315" s="4">
        <v>0.253</v>
      </c>
      <c r="V315" s="2">
        <f>(C315-T315)/C315</f>
        <v>0.41079632465543647</v>
      </c>
      <c r="W315" s="2">
        <f>(C315-(T315/1.153))/C315</f>
        <v>0.48898206821807155</v>
      </c>
      <c r="X315">
        <f t="shared" si="30"/>
        <v>1344.3164999999999</v>
      </c>
      <c r="Y315" s="2">
        <f>(C315-X315)/C315</f>
        <v>0.48533058958652375</v>
      </c>
      <c r="Z315" s="2">
        <f>(C306-(X306/1.153))/C306</f>
        <v>0.57312214680946905</v>
      </c>
      <c r="AA315" s="2">
        <f t="shared" si="31"/>
        <v>-8.9362557427258849E-3</v>
      </c>
    </row>
    <row r="316" spans="1:27" ht="12.75" customHeight="1">
      <c r="A316" t="s">
        <v>15</v>
      </c>
      <c r="C316">
        <v>1746</v>
      </c>
      <c r="D316" s="1">
        <v>39022</v>
      </c>
      <c r="E316">
        <v>1472</v>
      </c>
      <c r="F316" s="2">
        <v>0.17</v>
      </c>
      <c r="G316" s="2">
        <f>(C316-E316)/C316</f>
        <v>0.15693012600229095</v>
      </c>
      <c r="H316" s="2">
        <f>(C316-(E316/1.159))/C316</f>
        <v>0.27258854702527263</v>
      </c>
      <c r="I316">
        <f t="shared" si="29"/>
        <v>1346.88</v>
      </c>
      <c r="J316" s="2">
        <f>(C316-I316)/C316</f>
        <v>0.22859106529209616</v>
      </c>
      <c r="K316" s="2">
        <f>(C316-(I316/1.159))/C316</f>
        <v>0.33441852052812437</v>
      </c>
      <c r="L316">
        <v>1378</v>
      </c>
      <c r="M316" s="2">
        <v>0.28100000000000003</v>
      </c>
      <c r="N316" s="2">
        <f>(C316-L316)/C316</f>
        <v>0.21076746849942726</v>
      </c>
      <c r="O316" s="2">
        <f>(C316-(L316/1.153))/C316</f>
        <v>0.31549650346871405</v>
      </c>
      <c r="P316">
        <f t="shared" si="27"/>
        <v>1184.3909999999998</v>
      </c>
      <c r="Q316" s="2">
        <f>(C316-P316)/C316</f>
        <v>0.32165463917525783</v>
      </c>
      <c r="R316" s="2">
        <f>(C316-(P316/1.153))/C316</f>
        <v>0.4116692447313598</v>
      </c>
      <c r="S316" s="2">
        <f t="shared" si="32"/>
        <v>-9.3063573883161665E-2</v>
      </c>
      <c r="T316">
        <v>1322</v>
      </c>
      <c r="U316" s="4">
        <v>0.21199999999999999</v>
      </c>
      <c r="V316" s="2">
        <f>(C316-T316)/C316</f>
        <v>0.24284077892325315</v>
      </c>
      <c r="W316" s="2">
        <f>(C316-(T316/1.145))/C316</f>
        <v>0.33872557111201146</v>
      </c>
      <c r="X316">
        <f t="shared" si="30"/>
        <v>1181.8679999999999</v>
      </c>
      <c r="Y316" s="2">
        <f>(C316-X316)/C316</f>
        <v>0.32309965635738835</v>
      </c>
      <c r="Z316" s="2">
        <f>(C316-(X316/1.145))/C316</f>
        <v>0.40882066057413824</v>
      </c>
      <c r="AA316" s="2">
        <f t="shared" si="31"/>
        <v>-1.4450171821305258E-3</v>
      </c>
    </row>
    <row r="317" spans="1:27" ht="12.75" customHeight="1">
      <c r="A317" t="s">
        <v>5</v>
      </c>
      <c r="C317">
        <v>3638</v>
      </c>
      <c r="D317" s="1">
        <v>38961</v>
      </c>
      <c r="E317">
        <v>1796</v>
      </c>
      <c r="F317" s="2">
        <v>0.24299999999999999</v>
      </c>
      <c r="G317" s="2">
        <f>(C317-E317)/C317</f>
        <v>0.50632215503023636</v>
      </c>
      <c r="H317" s="2">
        <f>(C317-(E317/1.161))/C317</f>
        <v>0.57478221794163353</v>
      </c>
      <c r="I317">
        <f t="shared" si="29"/>
        <v>1577.7860000000001</v>
      </c>
      <c r="J317" s="2">
        <f>(C317-I317)/C317</f>
        <v>0.56630401319406265</v>
      </c>
      <c r="K317" s="2">
        <f>(C317-(I317/1.161))/C317</f>
        <v>0.6264461784617249</v>
      </c>
      <c r="L317">
        <v>1596</v>
      </c>
      <c r="M317" s="2">
        <v>0.23599999999999999</v>
      </c>
      <c r="N317" s="2">
        <f>(C317-L317)/C317</f>
        <v>0.56129741616272677</v>
      </c>
      <c r="O317" s="2">
        <f>((C317-(I317/1.156))/C317)</f>
        <v>0.62483046124053865</v>
      </c>
      <c r="P317">
        <f t="shared" ref="P317:P320" si="38">L317*(1-(M317/2))</f>
        <v>1407.672</v>
      </c>
      <c r="Q317" s="2">
        <f>(C317-P317)/C317</f>
        <v>0.613064321055525</v>
      </c>
      <c r="R317" s="2">
        <f>(C317-(P317/1.156))/C317</f>
        <v>0.66528055454630197</v>
      </c>
      <c r="S317" s="2">
        <f t="shared" si="32"/>
        <v>-4.6760307861462347E-2</v>
      </c>
      <c r="T317">
        <v>1556</v>
      </c>
      <c r="U317" s="4">
        <v>0.217</v>
      </c>
      <c r="V317" s="2">
        <f>(C317-T317)/C317</f>
        <v>0.57229246838922487</v>
      </c>
      <c r="W317" s="2">
        <f>(C317-(T317/1.153))/C317</f>
        <v>0.62904810788310916</v>
      </c>
      <c r="X317">
        <f t="shared" si="30"/>
        <v>1387.174</v>
      </c>
      <c r="Y317" s="2">
        <f>(C317-X317)/C317</f>
        <v>0.61869873556899391</v>
      </c>
      <c r="Z317" s="2">
        <f>(C310-(X310/1.153))/C310</f>
        <v>0.54825695606175129</v>
      </c>
      <c r="AA317" s="2">
        <f t="shared" si="31"/>
        <v>-5.6344145134689105E-3</v>
      </c>
    </row>
    <row r="318" spans="1:27" ht="12.75" customHeight="1">
      <c r="A318" t="s">
        <v>5</v>
      </c>
      <c r="B318" t="s">
        <v>86</v>
      </c>
      <c r="C318">
        <v>3166</v>
      </c>
      <c r="D318" s="1">
        <v>38991</v>
      </c>
      <c r="E318">
        <v>1619</v>
      </c>
      <c r="F318" s="2">
        <v>0.247</v>
      </c>
      <c r="G318" s="2">
        <f>(C318-E318)/C318</f>
        <v>0.48862918509159825</v>
      </c>
      <c r="H318" s="2">
        <f>(C318-(E318/1.163))/C318</f>
        <v>0.56030024513465027</v>
      </c>
      <c r="I318">
        <f t="shared" si="29"/>
        <v>1419.0535</v>
      </c>
      <c r="J318" s="2">
        <f>(C318-I318)/C318</f>
        <v>0.55178348073278582</v>
      </c>
      <c r="K318" s="2">
        <f>(C318-(I318/1.163))/C318</f>
        <v>0.61460316486052091</v>
      </c>
      <c r="L318">
        <v>1634</v>
      </c>
      <c r="M318" s="2">
        <v>0.16500000000000001</v>
      </c>
      <c r="N318" s="2">
        <f>(C318-L318)/C318</f>
        <v>0.48389134554643082</v>
      </c>
      <c r="O318" s="2">
        <f>(C318-(L318/1.158))/C318</f>
        <v>0.55431031567049294</v>
      </c>
      <c r="P318">
        <f t="shared" si="38"/>
        <v>1499.1949999999999</v>
      </c>
      <c r="Q318" s="2">
        <f>(C318-P318)/C318</f>
        <v>0.52647030953885032</v>
      </c>
      <c r="R318" s="2">
        <f>(C318-(P318/1.158))/C318</f>
        <v>0.59107971462767728</v>
      </c>
      <c r="S318" s="2">
        <f t="shared" si="32"/>
        <v>2.5313171193935502E-2</v>
      </c>
      <c r="T318">
        <v>1535</v>
      </c>
      <c r="U318" s="4">
        <v>0.2</v>
      </c>
      <c r="V318" s="2">
        <f>(C318-T318)/C318</f>
        <v>0.51516108654453574</v>
      </c>
      <c r="W318" s="2">
        <f>(C318-(T318/1.148))/C318</f>
        <v>0.57766645169384645</v>
      </c>
      <c r="X318">
        <f t="shared" si="30"/>
        <v>1381.5</v>
      </c>
      <c r="Y318" s="2">
        <f>(C318-X318)/C318</f>
        <v>0.56364497789008217</v>
      </c>
      <c r="Z318" s="2">
        <f>(C318-(X318/1.148))/C318</f>
        <v>0.61989980652446175</v>
      </c>
      <c r="AA318" s="2">
        <f t="shared" si="31"/>
        <v>-3.7174668351231843E-2</v>
      </c>
    </row>
    <row r="319" spans="1:27" ht="12.75" customHeight="1">
      <c r="A319" t="s">
        <v>5</v>
      </c>
      <c r="B319" t="s">
        <v>87</v>
      </c>
      <c r="C319">
        <v>2964</v>
      </c>
      <c r="D319" s="1">
        <v>38991</v>
      </c>
      <c r="E319">
        <v>1674</v>
      </c>
      <c r="F319" s="2">
        <v>7.5999999999999998E-2</v>
      </c>
      <c r="G319" s="2">
        <f>(C319-E319)/C319</f>
        <v>0.43522267206477733</v>
      </c>
      <c r="H319" s="2">
        <f>(C319-(E319/1.163))/C319</f>
        <v>0.51437890977194956</v>
      </c>
      <c r="I319">
        <f t="shared" si="29"/>
        <v>1610.3879999999999</v>
      </c>
      <c r="J319" s="2">
        <f>(C319-I319)/C319</f>
        <v>0.4566842105263158</v>
      </c>
      <c r="K319" s="2">
        <f>(C319-(I319/1.163))/C319</f>
        <v>0.53283251120061548</v>
      </c>
      <c r="L319">
        <v>1514</v>
      </c>
      <c r="M319" s="2">
        <v>0.13900000000000001</v>
      </c>
      <c r="N319" s="2">
        <f>(C319-L319)/C319</f>
        <v>0.4892037786774629</v>
      </c>
      <c r="O319" s="2">
        <f>(C319-(L319/1.158))/C319</f>
        <v>0.55889790904789538</v>
      </c>
      <c r="P319">
        <f t="shared" si="38"/>
        <v>1408.777</v>
      </c>
      <c r="Q319" s="2">
        <f>(C319-P319)/C319</f>
        <v>0.52470411605937917</v>
      </c>
      <c r="R319" s="2">
        <f>(C319-(P319/1.158))/C319</f>
        <v>0.58955450436906665</v>
      </c>
      <c r="S319" s="2">
        <f t="shared" si="32"/>
        <v>-6.8019905533063363E-2</v>
      </c>
      <c r="T319">
        <v>1346</v>
      </c>
      <c r="U319" s="4">
        <v>0.129</v>
      </c>
      <c r="V319" s="2">
        <f>(C319-T319)/C319</f>
        <v>0.54588394062078271</v>
      </c>
      <c r="W319" s="2">
        <f>(C319-(T319/1.148))/C319</f>
        <v>0.6044285197045145</v>
      </c>
      <c r="X319">
        <f t="shared" si="30"/>
        <v>1259.183</v>
      </c>
      <c r="Y319" s="2">
        <f>(C319-X319)/C319</f>
        <v>0.57517442645074224</v>
      </c>
      <c r="Z319" s="2">
        <f>(C319-(X319/1.148))/C319</f>
        <v>0.62994288018357336</v>
      </c>
      <c r="AA319" s="2">
        <f t="shared" si="31"/>
        <v>-5.0470310391363071E-2</v>
      </c>
    </row>
    <row r="320" spans="1:27" ht="12.75" customHeight="1">
      <c r="A320" t="s">
        <v>15</v>
      </c>
      <c r="B320" t="s">
        <v>15</v>
      </c>
      <c r="C320">
        <v>1746</v>
      </c>
      <c r="D320" s="1">
        <v>39022</v>
      </c>
      <c r="E320">
        <v>1491</v>
      </c>
      <c r="F320" s="2">
        <v>0.19</v>
      </c>
      <c r="G320" s="2">
        <f>(C320-E320)/C320</f>
        <v>0.14604810996563575</v>
      </c>
      <c r="H320" s="2">
        <f>(C320-(E320/1.159))/C320</f>
        <v>0.263199404629539</v>
      </c>
      <c r="I320">
        <f t="shared" si="29"/>
        <v>1349.355</v>
      </c>
      <c r="J320" s="2">
        <f>(C320-I320)/C320</f>
        <v>0.22717353951890035</v>
      </c>
      <c r="K320" s="2">
        <f>(C320-(I320/1.159))/C320</f>
        <v>0.33319546118973276</v>
      </c>
      <c r="L320">
        <v>1378</v>
      </c>
      <c r="M320" s="2">
        <v>0.29199999999999998</v>
      </c>
      <c r="N320" s="2">
        <f>(C320-L320)/C320</f>
        <v>0.21076746849942726</v>
      </c>
      <c r="O320" s="2">
        <f>(C320-(L320/1.153))/C320</f>
        <v>0.31549650346871405</v>
      </c>
      <c r="P320">
        <f t="shared" si="38"/>
        <v>1176.8119999999999</v>
      </c>
      <c r="Q320" s="2">
        <f>(C320-P320)/C320</f>
        <v>0.32599541809851096</v>
      </c>
      <c r="R320" s="2">
        <f>(C320-(P320/1.153))/C320</f>
        <v>0.4154340139622818</v>
      </c>
      <c r="S320" s="2">
        <f t="shared" si="32"/>
        <v>-9.8821878579610611E-2</v>
      </c>
      <c r="T320">
        <v>1322</v>
      </c>
      <c r="U320" s="4">
        <v>0.222</v>
      </c>
      <c r="V320" s="2">
        <f>(C320-T320)/C320</f>
        <v>0.24284077892325315</v>
      </c>
      <c r="W320" s="2">
        <f>(C320-(T320/1.145))/C320</f>
        <v>0.33872557111201146</v>
      </c>
      <c r="X320">
        <f t="shared" si="30"/>
        <v>1175.258</v>
      </c>
      <c r="Y320" s="2">
        <f>(C320-X320)/C320</f>
        <v>0.32688545246277201</v>
      </c>
      <c r="Z320" s="2">
        <f>(C320-(X320/1.145))/C320</f>
        <v>0.41212703271857826</v>
      </c>
      <c r="AA320" s="2">
        <f t="shared" si="31"/>
        <v>-8.9003436426104976E-4</v>
      </c>
    </row>
    <row r="321" spans="1:27" ht="12.75" customHeight="1">
      <c r="A321" t="s">
        <v>5</v>
      </c>
      <c r="B321" t="s">
        <v>5</v>
      </c>
      <c r="C321">
        <v>3725</v>
      </c>
      <c r="D321" s="1">
        <v>38961</v>
      </c>
      <c r="E321">
        <v>1860</v>
      </c>
      <c r="F321" s="2">
        <v>0.24299999999999999</v>
      </c>
      <c r="G321" s="2">
        <f>(C321-E321)/C321</f>
        <v>0.5006711409395973</v>
      </c>
      <c r="H321" s="2">
        <f>(C321-(E321/1.161))/C321</f>
        <v>0.56991485007717257</v>
      </c>
      <c r="I321">
        <f t="shared" si="29"/>
        <v>1634.0100000000002</v>
      </c>
      <c r="J321" s="2">
        <f>(C321-I321)/C321</f>
        <v>0.56133959731543615</v>
      </c>
      <c r="K321" s="2">
        <f>(C321-(I321/1.161))/C321</f>
        <v>0.62217019579279609</v>
      </c>
      <c r="L321">
        <v>1672</v>
      </c>
      <c r="M321" s="2">
        <v>0.23899999999999999</v>
      </c>
      <c r="N321" s="2">
        <f>(C321-L321)/C321</f>
        <v>0.55114093959731547</v>
      </c>
      <c r="O321" s="2">
        <f>((C321-(I321/1.156))/C321)</f>
        <v>0.62053598383688247</v>
      </c>
      <c r="P321">
        <f>L321*(1-(M321/2))</f>
        <v>1472.1960000000001</v>
      </c>
      <c r="Q321" s="2">
        <f>(C321-P321)/C321</f>
        <v>0.60477959731543629</v>
      </c>
      <c r="R321" s="2">
        <f>(C321-(P321/1.156))/C321</f>
        <v>0.65811383850816285</v>
      </c>
      <c r="S321" s="2">
        <f t="shared" si="32"/>
        <v>-4.3440000000000145E-2</v>
      </c>
      <c r="T321">
        <v>1771</v>
      </c>
      <c r="U321" s="4">
        <v>0.222</v>
      </c>
      <c r="V321" s="2">
        <f>(C321-T321)/C321</f>
        <v>0.52456375838926173</v>
      </c>
      <c r="W321" s="2">
        <f>(C321-(T321/1.153))/C321</f>
        <v>0.5876528693749018</v>
      </c>
      <c r="X321">
        <f t="shared" si="30"/>
        <v>1574.4190000000001</v>
      </c>
      <c r="Y321" s="2">
        <f>(C321-X321)/C321</f>
        <v>0.57733718120805377</v>
      </c>
      <c r="Z321" s="2">
        <f>(C314-(X314/1.153))/C314</f>
        <v>0.56625703919963843</v>
      </c>
      <c r="AA321" s="2">
        <f t="shared" si="31"/>
        <v>2.7442416107382517E-2</v>
      </c>
    </row>
  </sheetData>
  <autoFilter ref="A1:AA321"/>
  <sortState ref="A3:L377">
    <sortCondition ref="A1"/>
  </sortState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Todo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2012-01-11T22:22:29Z</dcterms:created>
  <dcterms:modified xsi:type="dcterms:W3CDTF">2015-10-06T21:34:45Z</dcterms:modified>
</cp:coreProperties>
</file>